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6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VOLUM'!$A$1:$J$45</definedName>
    <definedName name="_xlnm.Print_Area" localSheetId="10">'CV UNICE'!$A$1:$J$45</definedName>
  </definedNames>
  <calcPr fullCalcOnLoad="1"/>
</workbook>
</file>

<file path=xl/sharedStrings.xml><?xml version="1.0" encoding="utf-8"?>
<sst xmlns="http://schemas.openxmlformats.org/spreadsheetml/2006/main" count="935" uniqueCount="128">
  <si>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</si>
  <si>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</si>
  <si>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</si>
  <si>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</si>
  <si>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</si>
  <si>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</si>
  <si>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</si>
  <si>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</si>
  <si>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</si>
  <si>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</si>
  <si>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</si>
  <si>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</si>
  <si>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</si>
  <si>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</si>
  <si>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</si>
  <si>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</si>
  <si>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</si>
  <si>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</si>
  <si>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</si>
  <si>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</si>
  <si>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</si>
  <si>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</si>
  <si>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</si>
  <si>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</si>
  <si>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</si>
  <si>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</si>
  <si>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</si>
  <si>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</si>
  <si>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</si>
  <si>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</si>
  <si>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</si>
  <si>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</si>
  <si>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</si>
  <si>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</si>
  <si>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</si>
  <si>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</si>
  <si>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</si>
  <si>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</si>
  <si>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</si>
  <si>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</si>
  <si>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</si>
  <si>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</si>
  <si>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</si>
  <si>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</si>
  <si>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</si>
  <si>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</si>
  <si>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</si>
  <si>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</si>
  <si>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</si>
  <si>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</si>
  <si>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</si>
  <si>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</si>
  <si>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</si>
  <si>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</si>
  <si>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</si>
  <si>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</si>
  <si>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</si>
  <si>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</si>
  <si>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</si>
  <si>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</si>
  <si>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</si>
  <si>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</si>
  <si>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</si>
  <si>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</si>
  <si>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</si>
  <si>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</si>
  <si>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</si>
  <si>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</si>
  <si>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</si>
  <si>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</si>
  <si>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</si>
  <si>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</si>
  <si>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</si>
  <si>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</si>
  <si>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</si>
  <si>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</si>
  <si>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</si>
  <si>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</si>
  <si>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</si>
  <si>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</si>
  <si>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</si>
  <si>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</si>
  <si>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</si>
  <si>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</si>
  <si>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</si>
  <si>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</si>
  <si>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</si>
  <si>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</si>
  <si>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</si>
  <si>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</si>
  <si>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</si>
  <si>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</si>
  <si>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</si>
  <si>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</si>
  <si>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</si>
  <si>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</si>
  <si>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</si>
  <si>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</si>
  <si>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</si>
  <si>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</si>
  <si>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</si>
  <si>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</si>
  <si>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</si>
  <si>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</si>
  <si>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</si>
  <si>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</si>
  <si>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</si>
  <si>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</si>
  <si>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</si>
  <si>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</si>
  <si>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</si>
  <si>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</si>
  <si>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</si>
  <si>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</si>
  <si>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</si>
  <si>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</si>
  <si>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OCTOMBRIE 2018</t>
  </si>
  <si>
    <t>SITUATIA CONSUMULUI DE MEDICAMENTE PENTRU PENSIONARI PANA LA 900 LEI OCTOMBRIE 2018</t>
  </si>
  <si>
    <t>SITUATIA CONSUMULUI DE MEDICAMENTE PENTRU DIABET   LUNA OCTOMBRIE 2018</t>
  </si>
  <si>
    <t>SITUATIA CONSUMULUI DE MEDICAMENTE PENTRU INSULINE LUNA OCTOMBRIE 2018</t>
  </si>
  <si>
    <t>SITUATIA CONSUMULUI DE MEDICAMENTE LA  DIABET SI INSULINE OCTOMBRIE 2018</t>
  </si>
  <si>
    <t>SITUATIA CONSUMULUI LA TESTE PENTRU LUNA OCTOMBRIE 2018</t>
  </si>
  <si>
    <t>SITUATIA CONSUMULUI DE MEDICAMENTE PENTRU PNS COST VOLUM   LUNA OCTOMBRIE 2018</t>
  </si>
  <si>
    <t>SITUATIA CONSUMULUI DE MEDICAMENTE PENTRU ONCOLOGIE  LUNA OCTOMBRIE 2018</t>
  </si>
  <si>
    <t>SITUATIA CONSUMULUI DE MEDICAMENTE LA STARI POSTTRANSPLANT OCTOMBRIE 2018</t>
  </si>
  <si>
    <t>SITUATIA CONSUMULUI DE MEDICAMENTE PENTRU SCLEROZA   LUNA OCTOMBRIE 2018</t>
  </si>
  <si>
    <t>SITUATIA CONSUMULUI DE MEDICAMENTE PENTRU UNICE COST VOLUM   LUNA OCTOMBRIE 2018</t>
  </si>
  <si>
    <t>SITUATIA CONSUMULUI DE MEDICAMENTE LA STARI MUCOVISCIDOZA OCTOMBRIE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</si>
</sst>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3"/>
  <sheetViews>
    <sheetView workbookViewId="0" topLeftCell="A1">
      <selection activeCell="Z19" sqref="Z19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4.140625" style="0" bestFit="1" customWidth="1"/>
    <col min="14" max="14" width="15.57421875" style="0" customWidth="1"/>
    <col min="15" max="15" width="17.28125" style="0" bestFit="1" customWidth="1"/>
    <col min="16" max="16" width="16.8515625" style="0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37" width="9.140625" style="4" customWidth="1"/>
  </cols>
  <sheetData>
    <row r="3" spans="2:19" ht="15.75">
      <c r="B3" s="20" t="s">
        <v>116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1.5">
      <c r="A4" s="80" t="s">
        <v>0</v>
      </c>
      <c r="B4" s="81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99</v>
      </c>
      <c r="H4" s="83" t="s">
        <v>103</v>
      </c>
      <c r="I4" s="82" t="s">
        <v>104</v>
      </c>
      <c r="J4" s="82" t="s">
        <v>105</v>
      </c>
      <c r="K4" s="82" t="s">
        <v>106</v>
      </c>
      <c r="L4" s="82" t="s">
        <v>107</v>
      </c>
      <c r="M4" s="82" t="s">
        <v>108</v>
      </c>
      <c r="N4" s="82" t="s">
        <v>109</v>
      </c>
      <c r="O4" s="82" t="s">
        <v>110</v>
      </c>
      <c r="P4" s="82" t="s">
        <v>111</v>
      </c>
      <c r="Q4" s="82" t="s">
        <v>113</v>
      </c>
      <c r="R4" s="84" t="s">
        <v>96</v>
      </c>
      <c r="S4" s="97" t="s">
        <v>112</v>
      </c>
    </row>
    <row r="5" spans="1:19" ht="15.75">
      <c r="A5" s="85">
        <v>1</v>
      </c>
      <c r="B5" s="86" t="s">
        <v>6</v>
      </c>
      <c r="C5" s="26">
        <v>30350.16</v>
      </c>
      <c r="D5" s="26">
        <v>37632.45</v>
      </c>
      <c r="E5" s="26">
        <v>51266.75</v>
      </c>
      <c r="F5" s="26">
        <v>2395.18</v>
      </c>
      <c r="G5" s="26">
        <v>4497.77</v>
      </c>
      <c r="H5" s="27">
        <v>761.76</v>
      </c>
      <c r="I5" s="26"/>
      <c r="J5" s="26">
        <v>3861.3</v>
      </c>
      <c r="K5" s="26">
        <v>22508.77</v>
      </c>
      <c r="L5" s="26"/>
      <c r="M5" s="26">
        <v>1495.28</v>
      </c>
      <c r="N5" s="26">
        <v>11506.34</v>
      </c>
      <c r="O5" s="26">
        <v>16053.55</v>
      </c>
      <c r="P5" s="26">
        <v>3861.3</v>
      </c>
      <c r="Q5" s="87">
        <f>H5+I5+J5+K5+L5+M5+N5+O5+P5</f>
        <v>60048.3</v>
      </c>
      <c r="R5" s="88">
        <f aca="true" t="shared" si="0" ref="R5:R42">C5+D5+E5+F5+G5+Q5</f>
        <v>186190.61</v>
      </c>
      <c r="S5" s="98">
        <f>R5-Q5</f>
        <v>126142.30999999998</v>
      </c>
    </row>
    <row r="6" spans="1:19" ht="15.75">
      <c r="A6" s="85">
        <v>2</v>
      </c>
      <c r="B6" s="86" t="s">
        <v>7</v>
      </c>
      <c r="C6" s="26">
        <v>22899.86</v>
      </c>
      <c r="D6" s="26">
        <v>24097.33</v>
      </c>
      <c r="E6" s="26">
        <v>15349.79</v>
      </c>
      <c r="F6" s="26">
        <v>799.46</v>
      </c>
      <c r="G6" s="26">
        <v>3123.79</v>
      </c>
      <c r="H6" s="27"/>
      <c r="I6" s="26"/>
      <c r="J6" s="26"/>
      <c r="K6" s="26">
        <v>3861.3</v>
      </c>
      <c r="L6" s="26"/>
      <c r="M6" s="26"/>
      <c r="N6" s="26">
        <v>3751.46</v>
      </c>
      <c r="O6" s="26"/>
      <c r="P6" s="26"/>
      <c r="Q6" s="87">
        <f aca="true" t="shared" si="1" ref="Q6:Q42">H6+I6+J6+K6+L6+M6+N6+O6+P6</f>
        <v>7612.76</v>
      </c>
      <c r="R6" s="88">
        <f t="shared" si="0"/>
        <v>73882.98999999999</v>
      </c>
      <c r="S6" s="98">
        <f aca="true" t="shared" si="2" ref="S6:S42">R6-Q6</f>
        <v>66270.23</v>
      </c>
    </row>
    <row r="7" spans="1:19" ht="15.75">
      <c r="A7" s="85">
        <v>3</v>
      </c>
      <c r="B7" s="86" t="s">
        <v>8</v>
      </c>
      <c r="C7" s="26">
        <v>38011.18</v>
      </c>
      <c r="D7" s="26">
        <v>38766.92</v>
      </c>
      <c r="E7" s="26">
        <v>20351.28</v>
      </c>
      <c r="F7" s="26">
        <v>9428.61</v>
      </c>
      <c r="G7" s="26">
        <v>3000.99</v>
      </c>
      <c r="H7" s="27"/>
      <c r="I7" s="26"/>
      <c r="J7" s="26"/>
      <c r="K7" s="26"/>
      <c r="L7" s="26"/>
      <c r="M7" s="26"/>
      <c r="N7" s="26"/>
      <c r="O7" s="26"/>
      <c r="P7" s="26"/>
      <c r="Q7" s="87">
        <f t="shared" si="1"/>
        <v>0</v>
      </c>
      <c r="R7" s="88">
        <f t="shared" si="0"/>
        <v>109558.98000000001</v>
      </c>
      <c r="S7" s="98">
        <f t="shared" si="2"/>
        <v>109558.98000000001</v>
      </c>
    </row>
    <row r="8" spans="1:19" ht="15.75">
      <c r="A8" s="85">
        <v>4</v>
      </c>
      <c r="B8" s="86" t="s">
        <v>9</v>
      </c>
      <c r="C8" s="26">
        <v>14815.05</v>
      </c>
      <c r="D8" s="26">
        <v>13166.96</v>
      </c>
      <c r="E8" s="26">
        <v>18673.78</v>
      </c>
      <c r="F8" s="26">
        <v>1776.07</v>
      </c>
      <c r="G8" s="26">
        <v>1437.67</v>
      </c>
      <c r="H8" s="27">
        <v>380.88</v>
      </c>
      <c r="I8" s="26"/>
      <c r="J8" s="26"/>
      <c r="K8" s="26"/>
      <c r="L8" s="26"/>
      <c r="M8" s="26"/>
      <c r="N8" s="26"/>
      <c r="O8" s="26"/>
      <c r="P8" s="26"/>
      <c r="Q8" s="87">
        <f t="shared" si="1"/>
        <v>380.88</v>
      </c>
      <c r="R8" s="88">
        <f t="shared" si="0"/>
        <v>50250.40999999999</v>
      </c>
      <c r="S8" s="98">
        <f t="shared" si="2"/>
        <v>49869.52999999999</v>
      </c>
    </row>
    <row r="9" spans="1:19" ht="15.75">
      <c r="A9" s="85">
        <v>5</v>
      </c>
      <c r="B9" s="86" t="s">
        <v>10</v>
      </c>
      <c r="C9" s="26">
        <v>15195.18</v>
      </c>
      <c r="D9" s="26">
        <v>13708.44</v>
      </c>
      <c r="E9" s="26">
        <v>7811.54</v>
      </c>
      <c r="F9" s="26">
        <v>895.3</v>
      </c>
      <c r="G9" s="26">
        <v>2500.43</v>
      </c>
      <c r="H9" s="27"/>
      <c r="I9" s="26"/>
      <c r="J9" s="26"/>
      <c r="K9" s="26"/>
      <c r="L9" s="26"/>
      <c r="M9" s="26"/>
      <c r="N9" s="26"/>
      <c r="O9" s="26"/>
      <c r="P9" s="26"/>
      <c r="Q9" s="87">
        <f t="shared" si="1"/>
        <v>0</v>
      </c>
      <c r="R9" s="88">
        <f t="shared" si="0"/>
        <v>40110.89000000001</v>
      </c>
      <c r="S9" s="98">
        <f t="shared" si="2"/>
        <v>40110.89000000001</v>
      </c>
    </row>
    <row r="10" spans="1:19" ht="15.75">
      <c r="A10" s="85">
        <v>6</v>
      </c>
      <c r="B10" s="86" t="s">
        <v>11</v>
      </c>
      <c r="C10" s="26">
        <v>16250.84</v>
      </c>
      <c r="D10" s="26">
        <v>19724.81</v>
      </c>
      <c r="E10" s="26">
        <v>26504.29</v>
      </c>
      <c r="F10" s="26">
        <v>741.83</v>
      </c>
      <c r="G10" s="26">
        <v>2302.25</v>
      </c>
      <c r="H10" s="27"/>
      <c r="I10" s="26"/>
      <c r="J10" s="26"/>
      <c r="K10" s="26"/>
      <c r="L10" s="26"/>
      <c r="M10" s="26"/>
      <c r="N10" s="26"/>
      <c r="O10" s="26"/>
      <c r="P10" s="26"/>
      <c r="Q10" s="87">
        <f t="shared" si="1"/>
        <v>0</v>
      </c>
      <c r="R10" s="88">
        <f t="shared" si="0"/>
        <v>65524.020000000004</v>
      </c>
      <c r="S10" s="98">
        <f t="shared" si="2"/>
        <v>65524.020000000004</v>
      </c>
    </row>
    <row r="11" spans="1:19" ht="15.75">
      <c r="A11" s="85">
        <v>7</v>
      </c>
      <c r="B11" s="86" t="s">
        <v>12</v>
      </c>
      <c r="C11" s="26">
        <v>20008.88</v>
      </c>
      <c r="D11" s="26">
        <v>26259.4</v>
      </c>
      <c r="E11" s="26">
        <v>36003.41</v>
      </c>
      <c r="F11" s="26">
        <v>2455.55</v>
      </c>
      <c r="G11" s="26">
        <v>3457.28</v>
      </c>
      <c r="H11" s="27">
        <v>5692.6</v>
      </c>
      <c r="I11" s="26"/>
      <c r="J11" s="26"/>
      <c r="K11" s="26"/>
      <c r="L11" s="26"/>
      <c r="M11" s="26"/>
      <c r="N11" s="26">
        <v>3751.46</v>
      </c>
      <c r="O11" s="26"/>
      <c r="P11" s="26"/>
      <c r="Q11" s="87">
        <f t="shared" si="1"/>
        <v>9444.060000000001</v>
      </c>
      <c r="R11" s="88">
        <f t="shared" si="0"/>
        <v>97628.58</v>
      </c>
      <c r="S11" s="98">
        <f t="shared" si="2"/>
        <v>88184.52</v>
      </c>
    </row>
    <row r="12" spans="1:19" ht="15.75">
      <c r="A12" s="85">
        <v>8</v>
      </c>
      <c r="B12" s="86" t="s">
        <v>13</v>
      </c>
      <c r="C12" s="26">
        <v>54090.56</v>
      </c>
      <c r="D12" s="26">
        <v>53906.54</v>
      </c>
      <c r="E12" s="26">
        <v>103539.71</v>
      </c>
      <c r="F12" s="26">
        <v>7480.27</v>
      </c>
      <c r="G12" s="26">
        <v>5419.76</v>
      </c>
      <c r="H12" s="27">
        <v>4166.94</v>
      </c>
      <c r="I12" s="26"/>
      <c r="J12" s="26"/>
      <c r="K12" s="26">
        <v>15335.36</v>
      </c>
      <c r="L12" s="26"/>
      <c r="M12" s="26"/>
      <c r="N12" s="26">
        <v>3861.3</v>
      </c>
      <c r="O12" s="26"/>
      <c r="P12" s="26"/>
      <c r="Q12" s="87">
        <f t="shared" si="1"/>
        <v>23363.6</v>
      </c>
      <c r="R12" s="88">
        <f t="shared" si="0"/>
        <v>247800.44</v>
      </c>
      <c r="S12" s="98">
        <f t="shared" si="2"/>
        <v>224436.84</v>
      </c>
    </row>
    <row r="13" spans="1:19" ht="15.75">
      <c r="A13" s="85">
        <v>9</v>
      </c>
      <c r="B13" s="86" t="s">
        <v>14</v>
      </c>
      <c r="C13" s="26">
        <v>56634.09</v>
      </c>
      <c r="D13" s="26">
        <v>63926.69</v>
      </c>
      <c r="E13" s="26">
        <v>49044.89</v>
      </c>
      <c r="F13" s="26">
        <v>4437.36</v>
      </c>
      <c r="G13" s="26">
        <v>8214.16</v>
      </c>
      <c r="H13" s="27">
        <v>761.76</v>
      </c>
      <c r="I13" s="26"/>
      <c r="J13" s="26">
        <v>7722.6</v>
      </c>
      <c r="K13" s="26"/>
      <c r="L13" s="26"/>
      <c r="M13" s="26"/>
      <c r="N13" s="26">
        <v>3893.58</v>
      </c>
      <c r="O13" s="26"/>
      <c r="P13" s="26"/>
      <c r="Q13" s="87">
        <f t="shared" si="1"/>
        <v>12377.94</v>
      </c>
      <c r="R13" s="88">
        <f t="shared" si="0"/>
        <v>194635.12999999998</v>
      </c>
      <c r="S13" s="98">
        <f t="shared" si="2"/>
        <v>182257.18999999997</v>
      </c>
    </row>
    <row r="14" spans="1:19" ht="15.75">
      <c r="A14" s="85">
        <v>10</v>
      </c>
      <c r="B14" s="86" t="s">
        <v>15</v>
      </c>
      <c r="C14" s="26">
        <v>14294.99</v>
      </c>
      <c r="D14" s="26">
        <v>48991.81</v>
      </c>
      <c r="E14" s="26">
        <v>55605.67</v>
      </c>
      <c r="F14" s="26">
        <v>546.11</v>
      </c>
      <c r="G14" s="26">
        <v>1679.63</v>
      </c>
      <c r="H14" s="27">
        <v>6887</v>
      </c>
      <c r="I14" s="26"/>
      <c r="J14" s="26"/>
      <c r="K14" s="26">
        <v>15944.96</v>
      </c>
      <c r="L14" s="26"/>
      <c r="M14" s="26">
        <v>2919.71</v>
      </c>
      <c r="N14" s="26">
        <v>3332.88</v>
      </c>
      <c r="O14" s="26"/>
      <c r="P14" s="26"/>
      <c r="Q14" s="87">
        <f t="shared" si="1"/>
        <v>29084.55</v>
      </c>
      <c r="R14" s="88">
        <f t="shared" si="0"/>
        <v>150202.76</v>
      </c>
      <c r="S14" s="98">
        <f t="shared" si="2"/>
        <v>121118.21</v>
      </c>
    </row>
    <row r="15" spans="1:19" ht="15.75">
      <c r="A15" s="85">
        <v>11</v>
      </c>
      <c r="B15" s="86" t="s">
        <v>16</v>
      </c>
      <c r="C15" s="26">
        <v>15790.01</v>
      </c>
      <c r="D15" s="28">
        <v>22418.2</v>
      </c>
      <c r="E15" s="26">
        <v>14305.46</v>
      </c>
      <c r="F15" s="26">
        <v>2184.33</v>
      </c>
      <c r="G15" s="26">
        <v>2132.41</v>
      </c>
      <c r="H15" s="27"/>
      <c r="I15" s="26"/>
      <c r="J15" s="26"/>
      <c r="K15" s="26"/>
      <c r="L15" s="26"/>
      <c r="M15" s="26"/>
      <c r="N15" s="26"/>
      <c r="O15" s="26"/>
      <c r="P15" s="26"/>
      <c r="Q15" s="87">
        <f t="shared" si="1"/>
        <v>0</v>
      </c>
      <c r="R15" s="88">
        <f t="shared" si="0"/>
        <v>56830.41</v>
      </c>
      <c r="S15" s="98">
        <f t="shared" si="2"/>
        <v>56830.41</v>
      </c>
    </row>
    <row r="16" spans="1:19" ht="15.75">
      <c r="A16" s="85">
        <v>12</v>
      </c>
      <c r="B16" s="86" t="s">
        <v>17</v>
      </c>
      <c r="C16" s="26">
        <v>79724.35</v>
      </c>
      <c r="D16" s="26">
        <v>94815.52</v>
      </c>
      <c r="E16" s="26">
        <v>51540.08</v>
      </c>
      <c r="F16" s="26">
        <v>6520.67</v>
      </c>
      <c r="G16" s="26">
        <v>8436.62</v>
      </c>
      <c r="H16" s="27">
        <v>1079.16</v>
      </c>
      <c r="I16" s="26"/>
      <c r="J16" s="26">
        <v>11583.9</v>
      </c>
      <c r="K16" s="26">
        <v>28537.72</v>
      </c>
      <c r="L16" s="26">
        <v>1946.25</v>
      </c>
      <c r="M16" s="26"/>
      <c r="N16" s="26">
        <v>30830.17</v>
      </c>
      <c r="O16" s="26"/>
      <c r="P16" s="26">
        <v>3861.3</v>
      </c>
      <c r="Q16" s="87">
        <f t="shared" si="1"/>
        <v>77838.5</v>
      </c>
      <c r="R16" s="88">
        <f t="shared" si="0"/>
        <v>318875.74</v>
      </c>
      <c r="S16" s="98">
        <f t="shared" si="2"/>
        <v>241037.24</v>
      </c>
    </row>
    <row r="17" spans="1:19" ht="15.75">
      <c r="A17" s="85">
        <v>13</v>
      </c>
      <c r="B17" s="86" t="s">
        <v>18</v>
      </c>
      <c r="C17" s="26">
        <v>29791.94</v>
      </c>
      <c r="D17" s="26">
        <v>34705.57</v>
      </c>
      <c r="E17" s="26">
        <v>20933.36</v>
      </c>
      <c r="F17" s="26">
        <v>3736.18</v>
      </c>
      <c r="G17" s="26">
        <v>3462.11</v>
      </c>
      <c r="H17" s="27"/>
      <c r="I17" s="26"/>
      <c r="J17" s="26"/>
      <c r="K17" s="26"/>
      <c r="L17" s="26"/>
      <c r="M17" s="26"/>
      <c r="N17" s="26"/>
      <c r="O17" s="26"/>
      <c r="P17" s="26"/>
      <c r="Q17" s="87">
        <f t="shared" si="1"/>
        <v>0</v>
      </c>
      <c r="R17" s="88">
        <f t="shared" si="0"/>
        <v>92629.15999999999</v>
      </c>
      <c r="S17" s="98">
        <f t="shared" si="2"/>
        <v>92629.15999999999</v>
      </c>
    </row>
    <row r="18" spans="1:56" ht="15.75">
      <c r="A18" s="85">
        <v>14</v>
      </c>
      <c r="B18" s="86" t="s">
        <v>19</v>
      </c>
      <c r="C18" s="26">
        <v>21987.06</v>
      </c>
      <c r="D18" s="26">
        <v>13665.46</v>
      </c>
      <c r="E18" s="26">
        <v>6142.59</v>
      </c>
      <c r="F18" s="26">
        <v>1780.1</v>
      </c>
      <c r="G18" s="26">
        <v>1770.34</v>
      </c>
      <c r="H18" s="27"/>
      <c r="I18" s="26"/>
      <c r="J18" s="26"/>
      <c r="K18" s="26"/>
      <c r="L18" s="26"/>
      <c r="M18" s="26"/>
      <c r="N18" s="26"/>
      <c r="O18" s="26"/>
      <c r="P18" s="26"/>
      <c r="Q18" s="87">
        <f t="shared" si="1"/>
        <v>0</v>
      </c>
      <c r="R18" s="88">
        <f t="shared" si="0"/>
        <v>45345.549999999996</v>
      </c>
      <c r="S18" s="98">
        <f t="shared" si="2"/>
        <v>45345.549999999996</v>
      </c>
      <c r="T18" s="12"/>
      <c r="U18" s="12" t="s">
        <v>90</v>
      </c>
      <c r="V18" s="12"/>
      <c r="W18" s="12"/>
      <c r="X18" s="12"/>
      <c r="Y18" s="12"/>
      <c r="Z18" s="12"/>
      <c r="AA18" s="12"/>
      <c r="AB18" s="12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19" ht="15.75">
      <c r="A19" s="85">
        <v>15</v>
      </c>
      <c r="B19" s="86" t="s">
        <v>20</v>
      </c>
      <c r="C19" s="26">
        <v>49967.23</v>
      </c>
      <c r="D19" s="26">
        <v>35505.9</v>
      </c>
      <c r="E19" s="26">
        <v>28573.78</v>
      </c>
      <c r="F19" s="26">
        <v>11864.75</v>
      </c>
      <c r="G19" s="26">
        <v>4239.63</v>
      </c>
      <c r="H19" s="27"/>
      <c r="I19" s="26"/>
      <c r="J19" s="26"/>
      <c r="K19" s="26"/>
      <c r="L19" s="26"/>
      <c r="M19" s="26"/>
      <c r="N19" s="26"/>
      <c r="O19" s="26"/>
      <c r="P19" s="26"/>
      <c r="Q19" s="87">
        <f t="shared" si="1"/>
        <v>0</v>
      </c>
      <c r="R19" s="88">
        <f t="shared" si="0"/>
        <v>130151.29000000001</v>
      </c>
      <c r="S19" s="98">
        <f t="shared" si="2"/>
        <v>130151.29000000001</v>
      </c>
    </row>
    <row r="20" spans="1:19" ht="15.75">
      <c r="A20" s="85">
        <v>16</v>
      </c>
      <c r="B20" s="86" t="s">
        <v>21</v>
      </c>
      <c r="C20" s="26">
        <v>17260.58</v>
      </c>
      <c r="D20" s="26">
        <v>16736.11</v>
      </c>
      <c r="E20" s="26">
        <v>8398.94</v>
      </c>
      <c r="F20" s="26">
        <v>2249.6</v>
      </c>
      <c r="G20" s="26">
        <v>2339.38</v>
      </c>
      <c r="H20" s="29"/>
      <c r="I20" s="26"/>
      <c r="J20" s="26"/>
      <c r="K20" s="26"/>
      <c r="L20" s="26"/>
      <c r="M20" s="26"/>
      <c r="N20" s="26"/>
      <c r="O20" s="26"/>
      <c r="P20" s="26"/>
      <c r="Q20" s="87">
        <f t="shared" si="1"/>
        <v>0</v>
      </c>
      <c r="R20" s="88">
        <f t="shared" si="0"/>
        <v>46984.61</v>
      </c>
      <c r="S20" s="98">
        <f t="shared" si="2"/>
        <v>46984.61</v>
      </c>
    </row>
    <row r="21" spans="1:19" ht="15.75">
      <c r="A21" s="85">
        <v>17</v>
      </c>
      <c r="B21" s="86" t="s">
        <v>22</v>
      </c>
      <c r="C21" s="26">
        <v>6490.39</v>
      </c>
      <c r="D21" s="26">
        <v>4817.03</v>
      </c>
      <c r="E21" s="26">
        <v>5112.01</v>
      </c>
      <c r="F21" s="26">
        <v>257.13</v>
      </c>
      <c r="G21" s="26">
        <v>373.7</v>
      </c>
      <c r="H21" s="27"/>
      <c r="I21" s="26"/>
      <c r="J21" s="26"/>
      <c r="K21" s="26"/>
      <c r="L21" s="26"/>
      <c r="M21" s="26"/>
      <c r="N21" s="26"/>
      <c r="O21" s="26"/>
      <c r="P21" s="26"/>
      <c r="Q21" s="87">
        <f t="shared" si="1"/>
        <v>0</v>
      </c>
      <c r="R21" s="88">
        <f t="shared" si="0"/>
        <v>17050.260000000002</v>
      </c>
      <c r="S21" s="98">
        <f t="shared" si="2"/>
        <v>17050.260000000002</v>
      </c>
    </row>
    <row r="22" spans="1:19" ht="15.75">
      <c r="A22" s="85">
        <v>18</v>
      </c>
      <c r="B22" s="86" t="s">
        <v>23</v>
      </c>
      <c r="C22" s="26">
        <v>1924.39</v>
      </c>
      <c r="D22" s="26">
        <v>1545.25</v>
      </c>
      <c r="E22" s="26">
        <v>1055.43</v>
      </c>
      <c r="F22" s="26">
        <v>10.18</v>
      </c>
      <c r="G22" s="26">
        <v>287.95</v>
      </c>
      <c r="H22" s="27"/>
      <c r="I22" s="26"/>
      <c r="J22" s="26"/>
      <c r="K22" s="26"/>
      <c r="L22" s="26"/>
      <c r="M22" s="26"/>
      <c r="N22" s="26"/>
      <c r="O22" s="26"/>
      <c r="P22" s="26"/>
      <c r="Q22" s="87">
        <f t="shared" si="1"/>
        <v>0</v>
      </c>
      <c r="R22" s="88">
        <f t="shared" si="0"/>
        <v>4823.200000000001</v>
      </c>
      <c r="S22" s="98">
        <f t="shared" si="2"/>
        <v>4823.200000000001</v>
      </c>
    </row>
    <row r="23" spans="1:19" ht="15.75">
      <c r="A23" s="85">
        <v>19</v>
      </c>
      <c r="B23" s="86" t="s">
        <v>24</v>
      </c>
      <c r="C23" s="26">
        <v>15965.78</v>
      </c>
      <c r="D23" s="26">
        <v>16300.61</v>
      </c>
      <c r="E23" s="26">
        <v>4756.33</v>
      </c>
      <c r="F23" s="26">
        <v>2784.68</v>
      </c>
      <c r="G23" s="26">
        <v>2637.16</v>
      </c>
      <c r="H23" s="27"/>
      <c r="I23" s="26"/>
      <c r="J23" s="26"/>
      <c r="K23" s="26"/>
      <c r="L23" s="26"/>
      <c r="M23" s="26"/>
      <c r="N23" s="26"/>
      <c r="O23" s="26"/>
      <c r="P23" s="26"/>
      <c r="Q23" s="87">
        <f t="shared" si="1"/>
        <v>0</v>
      </c>
      <c r="R23" s="88">
        <f t="shared" si="0"/>
        <v>42444.56</v>
      </c>
      <c r="S23" s="98">
        <f t="shared" si="2"/>
        <v>42444.56</v>
      </c>
    </row>
    <row r="24" spans="1:19" ht="15.75">
      <c r="A24" s="85">
        <v>20</v>
      </c>
      <c r="B24" s="86" t="s">
        <v>25</v>
      </c>
      <c r="C24" s="26">
        <v>20177.76</v>
      </c>
      <c r="D24" s="26">
        <v>20925.48</v>
      </c>
      <c r="E24" s="26">
        <v>11183.74</v>
      </c>
      <c r="F24" s="26">
        <v>1021.5</v>
      </c>
      <c r="G24" s="26">
        <v>3065.62</v>
      </c>
      <c r="H24" s="27">
        <v>1740.14</v>
      </c>
      <c r="I24" s="26"/>
      <c r="J24" s="26"/>
      <c r="K24" s="26"/>
      <c r="L24" s="26"/>
      <c r="M24" s="26">
        <v>11101.47</v>
      </c>
      <c r="N24" s="26">
        <v>3988.47</v>
      </c>
      <c r="O24" s="26"/>
      <c r="P24" s="26"/>
      <c r="Q24" s="87">
        <f t="shared" si="1"/>
        <v>16830.079999999998</v>
      </c>
      <c r="R24" s="88">
        <f t="shared" si="0"/>
        <v>73204.18</v>
      </c>
      <c r="S24" s="98">
        <f t="shared" si="2"/>
        <v>56374.09999999999</v>
      </c>
    </row>
    <row r="25" spans="1:19" ht="15.75">
      <c r="A25" s="85">
        <v>21</v>
      </c>
      <c r="B25" s="86" t="s">
        <v>26</v>
      </c>
      <c r="C25" s="26">
        <v>54503.06</v>
      </c>
      <c r="D25" s="26">
        <v>45330.41</v>
      </c>
      <c r="E25" s="26">
        <v>22251.61</v>
      </c>
      <c r="F25" s="26">
        <v>12767.91</v>
      </c>
      <c r="G25" s="26">
        <v>5974.17</v>
      </c>
      <c r="H25" s="27">
        <v>380.88</v>
      </c>
      <c r="I25" s="26"/>
      <c r="J25" s="26"/>
      <c r="K25" s="26"/>
      <c r="L25" s="26"/>
      <c r="M25" s="26"/>
      <c r="N25" s="26"/>
      <c r="O25" s="26"/>
      <c r="P25" s="26">
        <v>3861.3</v>
      </c>
      <c r="Q25" s="87">
        <f t="shared" si="1"/>
        <v>4242.18</v>
      </c>
      <c r="R25" s="88">
        <f t="shared" si="0"/>
        <v>145069.34</v>
      </c>
      <c r="S25" s="98">
        <f t="shared" si="2"/>
        <v>140827.16</v>
      </c>
    </row>
    <row r="26" spans="1:19" ht="15.75">
      <c r="A26" s="85">
        <v>22</v>
      </c>
      <c r="B26" s="86" t="s">
        <v>27</v>
      </c>
      <c r="C26" s="26">
        <v>7587.25</v>
      </c>
      <c r="D26" s="26">
        <v>5880.85</v>
      </c>
      <c r="E26" s="26">
        <v>3329.27</v>
      </c>
      <c r="F26" s="26">
        <v>319.77</v>
      </c>
      <c r="G26" s="26">
        <v>645.35</v>
      </c>
      <c r="H26" s="27"/>
      <c r="I26" s="26"/>
      <c r="J26" s="26"/>
      <c r="K26" s="26"/>
      <c r="L26" s="26"/>
      <c r="M26" s="26"/>
      <c r="N26" s="26"/>
      <c r="O26" s="26"/>
      <c r="P26" s="26"/>
      <c r="Q26" s="87">
        <f t="shared" si="1"/>
        <v>0</v>
      </c>
      <c r="R26" s="88">
        <f t="shared" si="0"/>
        <v>17762.489999999998</v>
      </c>
      <c r="S26" s="98">
        <f t="shared" si="2"/>
        <v>17762.489999999998</v>
      </c>
    </row>
    <row r="27" spans="1:19" ht="15.75">
      <c r="A27" s="85">
        <v>23</v>
      </c>
      <c r="B27" s="86" t="s">
        <v>28</v>
      </c>
      <c r="C27" s="26">
        <v>9777.62</v>
      </c>
      <c r="D27" s="26">
        <v>6246.8</v>
      </c>
      <c r="E27" s="26">
        <v>5863.01</v>
      </c>
      <c r="F27" s="26">
        <v>1990.58</v>
      </c>
      <c r="G27" s="26">
        <v>716.92</v>
      </c>
      <c r="H27" s="27"/>
      <c r="I27" s="26"/>
      <c r="J27" s="26"/>
      <c r="K27" s="26"/>
      <c r="L27" s="26"/>
      <c r="M27" s="26"/>
      <c r="N27" s="26"/>
      <c r="O27" s="26"/>
      <c r="P27" s="26"/>
      <c r="Q27" s="87">
        <f t="shared" si="1"/>
        <v>0</v>
      </c>
      <c r="R27" s="88">
        <f t="shared" si="0"/>
        <v>24594.93</v>
      </c>
      <c r="S27" s="98">
        <f t="shared" si="2"/>
        <v>24594.93</v>
      </c>
    </row>
    <row r="28" spans="1:19" ht="15.75">
      <c r="A28" s="85">
        <v>24</v>
      </c>
      <c r="B28" s="86" t="s">
        <v>29</v>
      </c>
      <c r="C28" s="26">
        <v>54138.13</v>
      </c>
      <c r="D28" s="26">
        <v>67443.84</v>
      </c>
      <c r="E28" s="26">
        <v>86507.46</v>
      </c>
      <c r="F28" s="26">
        <v>2003.36</v>
      </c>
      <c r="G28" s="26">
        <v>7222.91</v>
      </c>
      <c r="H28" s="27">
        <v>1881.65</v>
      </c>
      <c r="I28" s="26"/>
      <c r="J28" s="26">
        <v>7722.6</v>
      </c>
      <c r="K28" s="26">
        <v>54477.36</v>
      </c>
      <c r="L28" s="26"/>
      <c r="M28" s="26">
        <v>2919.71</v>
      </c>
      <c r="N28" s="26">
        <v>15477.48</v>
      </c>
      <c r="O28" s="26">
        <v>30890.4</v>
      </c>
      <c r="P28" s="26">
        <v>3893.58</v>
      </c>
      <c r="Q28" s="87">
        <f t="shared" si="1"/>
        <v>117262.78000000001</v>
      </c>
      <c r="R28" s="88">
        <f t="shared" si="0"/>
        <v>334578.48</v>
      </c>
      <c r="S28" s="98">
        <f t="shared" si="2"/>
        <v>217315.69999999995</v>
      </c>
    </row>
    <row r="29" spans="1:19" ht="15.75">
      <c r="A29" s="85">
        <v>25</v>
      </c>
      <c r="B29" s="86" t="s">
        <v>30</v>
      </c>
      <c r="C29" s="26">
        <v>4066.73</v>
      </c>
      <c r="D29" s="26">
        <v>5262.96</v>
      </c>
      <c r="E29" s="26">
        <v>5098.28</v>
      </c>
      <c r="F29" s="26">
        <v>184.96</v>
      </c>
      <c r="G29" s="26">
        <v>637.52</v>
      </c>
      <c r="H29" s="27"/>
      <c r="I29" s="26"/>
      <c r="J29" s="26"/>
      <c r="K29" s="26"/>
      <c r="L29" s="26"/>
      <c r="M29" s="26"/>
      <c r="N29" s="26">
        <v>3988.47</v>
      </c>
      <c r="O29" s="26"/>
      <c r="P29" s="26"/>
      <c r="Q29" s="87">
        <f t="shared" si="1"/>
        <v>3988.47</v>
      </c>
      <c r="R29" s="88">
        <f t="shared" si="0"/>
        <v>19238.920000000002</v>
      </c>
      <c r="S29" s="98">
        <f t="shared" si="2"/>
        <v>15250.450000000003</v>
      </c>
    </row>
    <row r="30" spans="1:19" ht="15.75">
      <c r="A30" s="85">
        <v>26</v>
      </c>
      <c r="B30" s="86" t="s">
        <v>31</v>
      </c>
      <c r="C30" s="26">
        <v>21218.94</v>
      </c>
      <c r="D30" s="26">
        <v>20598.91</v>
      </c>
      <c r="E30" s="26">
        <v>7513.51</v>
      </c>
      <c r="F30" s="26">
        <v>3550.09</v>
      </c>
      <c r="G30" s="26">
        <v>2988.97</v>
      </c>
      <c r="H30" s="27"/>
      <c r="I30" s="26"/>
      <c r="J30" s="26"/>
      <c r="K30" s="26">
        <v>3332.88</v>
      </c>
      <c r="L30" s="26"/>
      <c r="M30" s="26"/>
      <c r="N30" s="26"/>
      <c r="O30" s="26"/>
      <c r="P30" s="26"/>
      <c r="Q30" s="87">
        <f t="shared" si="1"/>
        <v>3332.88</v>
      </c>
      <c r="R30" s="88">
        <f t="shared" si="0"/>
        <v>59203.299999999996</v>
      </c>
      <c r="S30" s="98">
        <f t="shared" si="2"/>
        <v>55870.42</v>
      </c>
    </row>
    <row r="31" spans="1:19" ht="15.75">
      <c r="A31" s="85">
        <v>27</v>
      </c>
      <c r="B31" s="86" t="s">
        <v>32</v>
      </c>
      <c r="C31" s="26">
        <v>12473.59</v>
      </c>
      <c r="D31" s="26">
        <v>9372.18</v>
      </c>
      <c r="E31" s="26">
        <v>12060.29</v>
      </c>
      <c r="F31" s="26">
        <v>1333.03</v>
      </c>
      <c r="G31" s="26">
        <v>1162.78</v>
      </c>
      <c r="H31" s="27"/>
      <c r="I31" s="26"/>
      <c r="J31" s="26"/>
      <c r="K31" s="26"/>
      <c r="L31" s="26"/>
      <c r="M31" s="26"/>
      <c r="N31" s="26"/>
      <c r="O31" s="26"/>
      <c r="P31" s="26"/>
      <c r="Q31" s="87">
        <f t="shared" si="1"/>
        <v>0</v>
      </c>
      <c r="R31" s="88">
        <f t="shared" si="0"/>
        <v>36401.869999999995</v>
      </c>
      <c r="S31" s="98">
        <f t="shared" si="2"/>
        <v>36401.869999999995</v>
      </c>
    </row>
    <row r="32" spans="1:19" ht="15.75">
      <c r="A32" s="85">
        <v>28</v>
      </c>
      <c r="B32" s="86" t="s">
        <v>33</v>
      </c>
      <c r="C32" s="26">
        <v>45221.66</v>
      </c>
      <c r="D32" s="26">
        <v>53920.1</v>
      </c>
      <c r="E32" s="26">
        <v>21263.15</v>
      </c>
      <c r="F32" s="26">
        <v>2473.85</v>
      </c>
      <c r="G32" s="26">
        <v>6349.62</v>
      </c>
      <c r="H32" s="27">
        <v>3505.04</v>
      </c>
      <c r="I32" s="26"/>
      <c r="J32" s="26"/>
      <c r="K32" s="26"/>
      <c r="L32" s="26"/>
      <c r="M32" s="26"/>
      <c r="N32" s="26"/>
      <c r="O32" s="26"/>
      <c r="P32" s="26"/>
      <c r="Q32" s="87">
        <f t="shared" si="1"/>
        <v>3505.04</v>
      </c>
      <c r="R32" s="88">
        <f t="shared" si="0"/>
        <v>132733.42</v>
      </c>
      <c r="S32" s="98">
        <f t="shared" si="2"/>
        <v>129228.38000000002</v>
      </c>
    </row>
    <row r="33" spans="1:19" ht="15.75">
      <c r="A33" s="85">
        <v>29</v>
      </c>
      <c r="B33" s="86" t="s">
        <v>34</v>
      </c>
      <c r="C33" s="26">
        <v>34678.06</v>
      </c>
      <c r="D33" s="26">
        <v>39631.46</v>
      </c>
      <c r="E33" s="26">
        <v>18756.2</v>
      </c>
      <c r="F33" s="26">
        <v>3825.02</v>
      </c>
      <c r="G33" s="26">
        <v>5336.68</v>
      </c>
      <c r="H33" s="27">
        <v>3885.92</v>
      </c>
      <c r="I33" s="26"/>
      <c r="J33" s="26"/>
      <c r="K33" s="26"/>
      <c r="L33" s="26"/>
      <c r="M33" s="26">
        <v>5839.42</v>
      </c>
      <c r="N33" s="26">
        <v>7722.6</v>
      </c>
      <c r="O33" s="26"/>
      <c r="P33" s="26"/>
      <c r="Q33" s="87">
        <f t="shared" si="1"/>
        <v>17447.940000000002</v>
      </c>
      <c r="R33" s="88">
        <f t="shared" si="0"/>
        <v>119675.35999999999</v>
      </c>
      <c r="S33" s="98">
        <f t="shared" si="2"/>
        <v>102227.41999999998</v>
      </c>
    </row>
    <row r="34" spans="1:19" ht="15.75">
      <c r="A34" s="85">
        <v>30</v>
      </c>
      <c r="B34" s="86" t="s">
        <v>35</v>
      </c>
      <c r="C34" s="26">
        <v>5894.43</v>
      </c>
      <c r="D34" s="26">
        <v>4435.29</v>
      </c>
      <c r="E34" s="26">
        <v>3884.25</v>
      </c>
      <c r="F34" s="26">
        <v>509.88</v>
      </c>
      <c r="G34" s="26">
        <v>587.1</v>
      </c>
      <c r="H34" s="27"/>
      <c r="I34" s="26"/>
      <c r="J34" s="26"/>
      <c r="K34" s="26"/>
      <c r="L34" s="26"/>
      <c r="M34" s="26"/>
      <c r="N34" s="26"/>
      <c r="O34" s="26"/>
      <c r="P34" s="26"/>
      <c r="Q34" s="87">
        <f t="shared" si="1"/>
        <v>0</v>
      </c>
      <c r="R34" s="88">
        <f t="shared" si="0"/>
        <v>15310.95</v>
      </c>
      <c r="S34" s="98">
        <f t="shared" si="2"/>
        <v>15310.95</v>
      </c>
    </row>
    <row r="35" spans="1:19" ht="15.75">
      <c r="A35" s="85">
        <v>31</v>
      </c>
      <c r="B35" s="86" t="s">
        <v>88</v>
      </c>
      <c r="C35" s="26">
        <v>7203.26</v>
      </c>
      <c r="D35" s="26">
        <v>6627.41</v>
      </c>
      <c r="E35" s="26">
        <v>3686.16</v>
      </c>
      <c r="F35" s="26">
        <v>697.33</v>
      </c>
      <c r="G35" s="26">
        <v>691.68</v>
      </c>
      <c r="H35" s="27"/>
      <c r="I35" s="26"/>
      <c r="J35" s="26"/>
      <c r="K35" s="26"/>
      <c r="L35" s="26"/>
      <c r="M35" s="26"/>
      <c r="N35" s="26"/>
      <c r="O35" s="26"/>
      <c r="P35" s="26"/>
      <c r="Q35" s="87">
        <f t="shared" si="1"/>
        <v>0</v>
      </c>
      <c r="R35" s="88">
        <f t="shared" si="0"/>
        <v>18905.840000000004</v>
      </c>
      <c r="S35" s="98">
        <f t="shared" si="2"/>
        <v>18905.840000000004</v>
      </c>
    </row>
    <row r="36" spans="1:19" ht="15.75">
      <c r="A36" s="85">
        <v>32</v>
      </c>
      <c r="B36" s="86" t="s">
        <v>91</v>
      </c>
      <c r="C36" s="26">
        <v>20409.1</v>
      </c>
      <c r="D36" s="26">
        <v>18050.84</v>
      </c>
      <c r="E36" s="26">
        <v>17917.91</v>
      </c>
      <c r="F36" s="26">
        <v>2160.65</v>
      </c>
      <c r="G36" s="26">
        <v>1367.15</v>
      </c>
      <c r="H36" s="27"/>
      <c r="I36" s="26"/>
      <c r="J36" s="26"/>
      <c r="K36" s="26"/>
      <c r="L36" s="26"/>
      <c r="M36" s="26">
        <v>2919.71</v>
      </c>
      <c r="N36" s="26"/>
      <c r="O36" s="26"/>
      <c r="P36" s="26">
        <v>3861.3</v>
      </c>
      <c r="Q36" s="87">
        <f t="shared" si="1"/>
        <v>6781.01</v>
      </c>
      <c r="R36" s="88">
        <f t="shared" si="0"/>
        <v>66686.66</v>
      </c>
      <c r="S36" s="98">
        <f t="shared" si="2"/>
        <v>59905.65</v>
      </c>
    </row>
    <row r="37" spans="1:19" ht="15.75">
      <c r="A37" s="85">
        <v>33</v>
      </c>
      <c r="B37" s="86" t="s">
        <v>92</v>
      </c>
      <c r="C37" s="26">
        <v>23255.96</v>
      </c>
      <c r="D37" s="26">
        <v>29378.22</v>
      </c>
      <c r="E37" s="26">
        <v>9592.49</v>
      </c>
      <c r="F37" s="26">
        <v>1181.22</v>
      </c>
      <c r="G37" s="26">
        <v>2841.46</v>
      </c>
      <c r="H37" s="27"/>
      <c r="I37" s="26"/>
      <c r="J37" s="26"/>
      <c r="K37" s="26"/>
      <c r="L37" s="26"/>
      <c r="M37" s="26"/>
      <c r="N37" s="26"/>
      <c r="O37" s="26"/>
      <c r="P37" s="26"/>
      <c r="Q37" s="87">
        <f t="shared" si="1"/>
        <v>0</v>
      </c>
      <c r="R37" s="88">
        <f t="shared" si="0"/>
        <v>66249.35</v>
      </c>
      <c r="S37" s="98">
        <f t="shared" si="2"/>
        <v>66249.35</v>
      </c>
    </row>
    <row r="38" spans="1:19" ht="15.75">
      <c r="A38" s="85">
        <v>34</v>
      </c>
      <c r="B38" s="86" t="s">
        <v>94</v>
      </c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  <c r="N38" s="26"/>
      <c r="O38" s="26"/>
      <c r="P38" s="26"/>
      <c r="Q38" s="87">
        <f t="shared" si="1"/>
        <v>0</v>
      </c>
      <c r="R38" s="88">
        <f t="shared" si="0"/>
        <v>0</v>
      </c>
      <c r="S38" s="98">
        <f t="shared" si="2"/>
        <v>0</v>
      </c>
    </row>
    <row r="39" spans="1:19" ht="15.75">
      <c r="A39" s="85">
        <v>35</v>
      </c>
      <c r="B39" s="86" t="s">
        <v>97</v>
      </c>
      <c r="C39" s="26">
        <v>9128.4</v>
      </c>
      <c r="D39" s="26">
        <v>6321.48</v>
      </c>
      <c r="E39" s="26">
        <v>5996.16</v>
      </c>
      <c r="F39" s="26">
        <v>952.58</v>
      </c>
      <c r="G39" s="26">
        <v>1173.09</v>
      </c>
      <c r="H39" s="27"/>
      <c r="I39" s="26"/>
      <c r="J39" s="26"/>
      <c r="K39" s="26"/>
      <c r="L39" s="26"/>
      <c r="M39" s="26"/>
      <c r="N39" s="26"/>
      <c r="O39" s="26"/>
      <c r="P39" s="26"/>
      <c r="Q39" s="87">
        <f t="shared" si="1"/>
        <v>0</v>
      </c>
      <c r="R39" s="88">
        <f t="shared" si="0"/>
        <v>23571.710000000003</v>
      </c>
      <c r="S39" s="98">
        <f t="shared" si="2"/>
        <v>23571.710000000003</v>
      </c>
    </row>
    <row r="40" spans="1:19" ht="15.75">
      <c r="A40" s="85">
        <v>36</v>
      </c>
      <c r="B40" s="86" t="s">
        <v>98</v>
      </c>
      <c r="C40" s="26">
        <v>5970.36</v>
      </c>
      <c r="D40" s="26">
        <v>5312.21</v>
      </c>
      <c r="E40" s="26">
        <v>4930.7</v>
      </c>
      <c r="F40" s="26">
        <v>167.65</v>
      </c>
      <c r="G40" s="26">
        <v>506.8</v>
      </c>
      <c r="H40" s="27"/>
      <c r="I40" s="26"/>
      <c r="J40" s="26"/>
      <c r="K40" s="26"/>
      <c r="L40" s="26"/>
      <c r="M40" s="26"/>
      <c r="N40" s="26"/>
      <c r="O40" s="26"/>
      <c r="P40" s="26"/>
      <c r="Q40" s="87">
        <f t="shared" si="1"/>
        <v>0</v>
      </c>
      <c r="R40" s="88">
        <f t="shared" si="0"/>
        <v>16887.72</v>
      </c>
      <c r="S40" s="98">
        <f t="shared" si="2"/>
        <v>16887.72</v>
      </c>
    </row>
    <row r="41" spans="1:38" s="76" customFormat="1" ht="16.5" thickBot="1">
      <c r="A41" s="85">
        <v>37</v>
      </c>
      <c r="B41" s="86" t="s">
        <v>102</v>
      </c>
      <c r="C41" s="26">
        <v>6993.48</v>
      </c>
      <c r="D41" s="26">
        <v>8020.82</v>
      </c>
      <c r="E41" s="26">
        <v>4741.66</v>
      </c>
      <c r="F41" s="26">
        <v>1025.7</v>
      </c>
      <c r="G41" s="26">
        <v>886.96</v>
      </c>
      <c r="H41" s="27"/>
      <c r="I41" s="26"/>
      <c r="J41" s="26"/>
      <c r="K41" s="26"/>
      <c r="L41" s="26"/>
      <c r="M41" s="26"/>
      <c r="N41" s="26"/>
      <c r="O41" s="26"/>
      <c r="P41" s="26"/>
      <c r="Q41" s="87">
        <f t="shared" si="1"/>
        <v>0</v>
      </c>
      <c r="R41" s="88">
        <f t="shared" si="0"/>
        <v>21668.62</v>
      </c>
      <c r="S41" s="98">
        <f t="shared" si="2"/>
        <v>21668.62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99"/>
    </row>
    <row r="42" spans="1:37" s="77" customFormat="1" ht="26.25" customHeight="1" thickBot="1">
      <c r="A42" s="89"/>
      <c r="B42" s="86" t="s">
        <v>36</v>
      </c>
      <c r="C42" s="90">
        <f>SUM(C5:C41)</f>
        <v>864150.31</v>
      </c>
      <c r="D42" s="90">
        <f aca="true" t="shared" si="3" ref="D42:P42">SUM(D5:D41)</f>
        <v>933450.26</v>
      </c>
      <c r="E42" s="90">
        <f t="shared" si="3"/>
        <v>769544.9400000001</v>
      </c>
      <c r="F42" s="90">
        <f t="shared" si="3"/>
        <v>98508.44</v>
      </c>
      <c r="G42" s="90">
        <f t="shared" si="3"/>
        <v>103467.81000000001</v>
      </c>
      <c r="H42" s="90">
        <f t="shared" si="3"/>
        <v>31123.730000000003</v>
      </c>
      <c r="I42" s="90">
        <f t="shared" si="3"/>
        <v>0</v>
      </c>
      <c r="J42" s="90">
        <f t="shared" si="3"/>
        <v>30890.4</v>
      </c>
      <c r="K42" s="90">
        <f t="shared" si="3"/>
        <v>143998.35</v>
      </c>
      <c r="L42" s="90">
        <f t="shared" si="3"/>
        <v>1946.25</v>
      </c>
      <c r="M42" s="90">
        <f t="shared" si="3"/>
        <v>27195.299999999996</v>
      </c>
      <c r="N42" s="90">
        <f t="shared" si="3"/>
        <v>92104.21</v>
      </c>
      <c r="O42" s="90">
        <f t="shared" si="3"/>
        <v>46943.95</v>
      </c>
      <c r="P42" s="90">
        <f t="shared" si="3"/>
        <v>19338.780000000002</v>
      </c>
      <c r="Q42" s="87">
        <f t="shared" si="1"/>
        <v>393540.97000000003</v>
      </c>
      <c r="R42" s="88">
        <f t="shared" si="0"/>
        <v>3162662.7300000004</v>
      </c>
      <c r="S42" s="98">
        <f t="shared" si="2"/>
        <v>2769121.7600000002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19" ht="15.75">
      <c r="B43" s="30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9" ht="15.75">
      <c r="B44" s="34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</row>
    <row r="45" spans="2:18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3">
        <f>Q42+S42+PENS!C44</f>
        <v>3275659.4800000004</v>
      </c>
    </row>
    <row r="46" spans="2:17" ht="15">
      <c r="B46" s="9"/>
      <c r="C46" s="1"/>
      <c r="D46" s="1"/>
      <c r="E46" s="1"/>
      <c r="F46" s="2"/>
      <c r="G46" s="2"/>
      <c r="H46" s="17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ht="12.75">
      <c r="B49" s="15"/>
    </row>
    <row r="50" spans="2:11" ht="12.75">
      <c r="B50" s="10"/>
      <c r="F50" s="3"/>
      <c r="G50" s="3"/>
      <c r="K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0">
      <selection activeCell="G22" sqref="G22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3" t="s">
        <v>125</v>
      </c>
      <c r="B3" s="93"/>
      <c r="C3" s="93"/>
      <c r="D3" s="93"/>
      <c r="E3" s="93"/>
      <c r="F3" s="93"/>
      <c r="G3" s="93"/>
      <c r="H3" s="93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52</v>
      </c>
      <c r="D5" s="49"/>
      <c r="E5" s="1"/>
      <c r="F5" s="1"/>
      <c r="G5" s="37"/>
      <c r="H5" s="37"/>
    </row>
    <row r="6" spans="1:8" ht="15">
      <c r="A6" s="40" t="s">
        <v>80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53</v>
      </c>
      <c r="B7" s="7" t="s">
        <v>40</v>
      </c>
      <c r="C7" s="48"/>
      <c r="D7" s="12"/>
      <c r="E7" s="1"/>
      <c r="F7" s="1"/>
      <c r="G7" s="37"/>
      <c r="H7" s="37"/>
    </row>
    <row r="8" spans="1:8" ht="15">
      <c r="A8" s="40" t="s">
        <v>54</v>
      </c>
      <c r="B8" s="7" t="s">
        <v>8</v>
      </c>
      <c r="C8" s="48"/>
      <c r="D8" s="12"/>
      <c r="E8" s="1"/>
      <c r="F8" s="1"/>
      <c r="G8" s="37"/>
      <c r="H8" s="37"/>
    </row>
    <row r="9" spans="1:8" ht="15">
      <c r="A9" s="40" t="s">
        <v>55</v>
      </c>
      <c r="B9" s="7" t="s">
        <v>9</v>
      </c>
      <c r="C9" s="48"/>
      <c r="D9" s="12"/>
      <c r="E9" s="1"/>
      <c r="F9" s="1"/>
      <c r="G9" s="37"/>
      <c r="H9" s="37"/>
    </row>
    <row r="10" spans="1:8" ht="15">
      <c r="A10" s="40" t="s">
        <v>56</v>
      </c>
      <c r="B10" s="7" t="s">
        <v>10</v>
      </c>
      <c r="C10" s="48"/>
      <c r="D10" s="12"/>
      <c r="E10" s="1"/>
      <c r="F10" s="1"/>
      <c r="G10" s="37"/>
      <c r="H10" s="37"/>
    </row>
    <row r="11" spans="1:8" ht="15">
      <c r="A11" s="40" t="s">
        <v>57</v>
      </c>
      <c r="B11" s="7" t="s">
        <v>11</v>
      </c>
      <c r="C11" s="48"/>
      <c r="D11" s="12"/>
      <c r="E11" s="1"/>
      <c r="F11" s="1"/>
      <c r="G11" s="37"/>
      <c r="H11" s="37"/>
    </row>
    <row r="12" spans="1:8" ht="15">
      <c r="A12" s="40" t="s">
        <v>58</v>
      </c>
      <c r="B12" s="7" t="s">
        <v>12</v>
      </c>
      <c r="C12" s="48"/>
      <c r="D12" s="12"/>
      <c r="E12" s="1"/>
      <c r="F12" s="1"/>
      <c r="G12" s="37"/>
      <c r="H12" s="37"/>
    </row>
    <row r="13" spans="1:8" ht="15">
      <c r="A13" s="40" t="s">
        <v>59</v>
      </c>
      <c r="B13" s="7" t="s">
        <v>13</v>
      </c>
      <c r="C13" s="48"/>
      <c r="D13" s="12"/>
      <c r="E13" s="1"/>
      <c r="F13" s="1"/>
      <c r="G13" s="37"/>
      <c r="H13" s="37"/>
    </row>
    <row r="14" spans="1:8" ht="15">
      <c r="A14" s="40" t="s">
        <v>60</v>
      </c>
      <c r="B14" s="7" t="s">
        <v>14</v>
      </c>
      <c r="C14" s="48"/>
      <c r="D14" s="12"/>
      <c r="E14" s="1"/>
      <c r="F14" s="1"/>
      <c r="G14" s="37"/>
      <c r="H14" s="37"/>
    </row>
    <row r="15" spans="1:8" ht="15">
      <c r="A15" s="40" t="s">
        <v>61</v>
      </c>
      <c r="B15" s="7" t="s">
        <v>15</v>
      </c>
      <c r="C15" s="8">
        <v>392.5</v>
      </c>
      <c r="D15" s="12"/>
      <c r="E15" s="1"/>
      <c r="F15" s="1"/>
      <c r="G15" s="37"/>
      <c r="H15" s="37"/>
    </row>
    <row r="16" spans="1:8" ht="15">
      <c r="A16" s="40" t="s">
        <v>62</v>
      </c>
      <c r="B16" s="7" t="s">
        <v>16</v>
      </c>
      <c r="C16" s="48"/>
      <c r="D16" s="12"/>
      <c r="E16" s="1"/>
      <c r="F16" s="1"/>
      <c r="G16" s="37"/>
      <c r="H16" s="37"/>
    </row>
    <row r="17" spans="1:8" ht="15">
      <c r="A17" s="40" t="s">
        <v>63</v>
      </c>
      <c r="B17" s="7" t="s">
        <v>41</v>
      </c>
      <c r="C17" s="48"/>
      <c r="D17" s="12"/>
      <c r="E17" s="1"/>
      <c r="F17" s="1"/>
      <c r="G17" s="37"/>
      <c r="H17" s="37"/>
    </row>
    <row r="18" spans="1:8" ht="15">
      <c r="A18" s="40" t="s">
        <v>64</v>
      </c>
      <c r="B18" s="7" t="s">
        <v>18</v>
      </c>
      <c r="C18" s="48"/>
      <c r="D18" s="12"/>
      <c r="E18" s="1"/>
      <c r="F18" s="1"/>
      <c r="G18" s="37"/>
      <c r="H18" s="37"/>
    </row>
    <row r="19" spans="1:8" ht="15">
      <c r="A19" s="40" t="s">
        <v>65</v>
      </c>
      <c r="B19" s="7" t="s">
        <v>19</v>
      </c>
      <c r="C19" s="48"/>
      <c r="D19" s="12"/>
      <c r="E19" s="1"/>
      <c r="F19" s="1"/>
      <c r="G19" s="37"/>
      <c r="H19" s="37"/>
    </row>
    <row r="20" spans="1:8" ht="15">
      <c r="A20" s="40" t="s">
        <v>66</v>
      </c>
      <c r="B20" s="7" t="s">
        <v>20</v>
      </c>
      <c r="C20" s="8">
        <v>434.55</v>
      </c>
      <c r="D20" s="12"/>
      <c r="E20" s="1"/>
      <c r="F20" s="1"/>
      <c r="G20" s="37"/>
      <c r="H20" s="37"/>
    </row>
    <row r="21" spans="1:8" ht="15">
      <c r="A21" s="40" t="s">
        <v>67</v>
      </c>
      <c r="B21" s="7" t="s">
        <v>21</v>
      </c>
      <c r="C21" s="48"/>
      <c r="D21" s="12"/>
      <c r="E21" s="1"/>
      <c r="F21" s="1"/>
      <c r="G21" s="37"/>
      <c r="H21" s="37"/>
    </row>
    <row r="22" spans="1:8" ht="15">
      <c r="A22" s="40" t="s">
        <v>68</v>
      </c>
      <c r="B22" s="7" t="s">
        <v>22</v>
      </c>
      <c r="C22" s="48"/>
      <c r="D22" s="12"/>
      <c r="E22" s="1"/>
      <c r="F22" s="1"/>
      <c r="G22" s="37"/>
      <c r="H22" s="37"/>
    </row>
    <row r="23" spans="1:8" ht="15">
      <c r="A23" s="40" t="s">
        <v>69</v>
      </c>
      <c r="B23" s="7" t="s">
        <v>23</v>
      </c>
      <c r="C23" s="48"/>
      <c r="D23" s="12"/>
      <c r="E23" s="1"/>
      <c r="F23" s="1"/>
      <c r="G23" s="37"/>
      <c r="H23" s="37"/>
    </row>
    <row r="24" spans="1:8" ht="15">
      <c r="A24" s="40" t="s">
        <v>70</v>
      </c>
      <c r="B24" s="7" t="s">
        <v>24</v>
      </c>
      <c r="C24" s="48"/>
      <c r="D24" s="12"/>
      <c r="E24" s="1"/>
      <c r="F24" s="1"/>
      <c r="G24" s="37"/>
      <c r="H24" s="37"/>
    </row>
    <row r="25" spans="1:8" ht="15">
      <c r="A25" s="40" t="s">
        <v>71</v>
      </c>
      <c r="B25" s="7" t="s">
        <v>25</v>
      </c>
      <c r="C25" s="48"/>
      <c r="D25" s="12"/>
      <c r="E25" s="1"/>
      <c r="F25" s="1"/>
      <c r="G25" s="37"/>
      <c r="H25" s="37"/>
    </row>
    <row r="26" spans="1:8" ht="15">
      <c r="A26" s="40" t="s">
        <v>72</v>
      </c>
      <c r="B26" s="7" t="s">
        <v>26</v>
      </c>
      <c r="C26" s="48"/>
      <c r="D26" s="12"/>
      <c r="E26" s="1"/>
      <c r="F26" s="1"/>
      <c r="G26" s="37"/>
      <c r="H26" s="37"/>
    </row>
    <row r="27" spans="1:8" ht="15">
      <c r="A27" s="40" t="s">
        <v>73</v>
      </c>
      <c r="B27" s="7" t="s">
        <v>27</v>
      </c>
      <c r="C27" s="48"/>
      <c r="D27" s="12"/>
      <c r="E27" s="1"/>
      <c r="F27" s="1"/>
      <c r="G27" s="37"/>
      <c r="H27" s="37"/>
    </row>
    <row r="28" spans="1:8" ht="15">
      <c r="A28" s="40" t="s">
        <v>74</v>
      </c>
      <c r="B28" s="7" t="s">
        <v>28</v>
      </c>
      <c r="C28" s="48"/>
      <c r="D28" s="12"/>
      <c r="E28" s="1"/>
      <c r="F28" s="1"/>
      <c r="G28" s="37"/>
      <c r="H28" s="37"/>
    </row>
    <row r="29" spans="1:8" ht="15">
      <c r="A29" s="40" t="s">
        <v>75</v>
      </c>
      <c r="B29" s="7" t="s">
        <v>29</v>
      </c>
      <c r="C29" s="8">
        <v>434.55</v>
      </c>
      <c r="D29" s="12"/>
      <c r="E29" s="1"/>
      <c r="F29" s="1"/>
      <c r="G29" s="37"/>
      <c r="H29" s="37"/>
    </row>
    <row r="30" spans="1:8" ht="15">
      <c r="A30" s="40" t="s">
        <v>76</v>
      </c>
      <c r="B30" s="7" t="s">
        <v>30</v>
      </c>
      <c r="C30" s="48"/>
      <c r="D30" s="12"/>
      <c r="E30" s="1"/>
      <c r="F30" s="1"/>
      <c r="G30" s="37"/>
      <c r="H30" s="37"/>
    </row>
    <row r="31" spans="1:8" ht="15">
      <c r="A31" s="40" t="s">
        <v>77</v>
      </c>
      <c r="B31" s="7" t="s">
        <v>31</v>
      </c>
      <c r="C31" s="48"/>
      <c r="D31" s="12"/>
      <c r="E31" s="1"/>
      <c r="F31" s="1"/>
      <c r="G31" s="37"/>
      <c r="H31" s="37"/>
    </row>
    <row r="32" spans="1:8" ht="15">
      <c r="A32" s="40" t="s">
        <v>78</v>
      </c>
      <c r="B32" s="7" t="s">
        <v>32</v>
      </c>
      <c r="C32" s="48"/>
      <c r="D32" s="12"/>
      <c r="E32" s="1"/>
      <c r="F32" s="1"/>
      <c r="G32" s="37"/>
      <c r="H32" s="37"/>
    </row>
    <row r="33" spans="1:8" ht="15">
      <c r="A33" s="40" t="s">
        <v>79</v>
      </c>
      <c r="B33" s="7" t="s">
        <v>33</v>
      </c>
      <c r="C33" s="48"/>
      <c r="D33" s="12"/>
      <c r="E33" s="1"/>
      <c r="F33" s="1"/>
      <c r="G33" s="37"/>
      <c r="H33" s="37"/>
    </row>
    <row r="34" spans="1:8" ht="15">
      <c r="A34" s="40" t="s">
        <v>81</v>
      </c>
      <c r="B34" s="7" t="s">
        <v>34</v>
      </c>
      <c r="C34" s="48"/>
      <c r="D34" s="12"/>
      <c r="E34" s="1"/>
      <c r="F34" s="1"/>
      <c r="G34" s="37"/>
      <c r="H34" s="37"/>
    </row>
    <row r="35" spans="1:8" ht="15">
      <c r="A35" s="40" t="s">
        <v>82</v>
      </c>
      <c r="B35" s="7" t="s">
        <v>35</v>
      </c>
      <c r="C35" s="48"/>
      <c r="D35" s="12"/>
      <c r="E35" s="1"/>
      <c r="F35" s="1"/>
      <c r="G35" s="37"/>
      <c r="H35" s="37"/>
    </row>
    <row r="36" spans="1:8" ht="15">
      <c r="A36" s="40" t="s">
        <v>83</v>
      </c>
      <c r="B36" s="7" t="s">
        <v>89</v>
      </c>
      <c r="C36" s="48"/>
      <c r="D36" s="12"/>
      <c r="E36" s="1"/>
      <c r="F36" s="1"/>
      <c r="G36" s="37"/>
      <c r="H36" s="37"/>
    </row>
    <row r="37" spans="1:8" ht="15">
      <c r="A37" s="40" t="s">
        <v>84</v>
      </c>
      <c r="B37" s="7" t="s">
        <v>91</v>
      </c>
      <c r="C37" s="48"/>
      <c r="D37" s="12"/>
      <c r="E37" s="1"/>
      <c r="F37" s="1"/>
      <c r="G37" s="37"/>
      <c r="H37" s="37"/>
    </row>
    <row r="38" spans="1:8" ht="15">
      <c r="A38" s="40" t="s">
        <v>85</v>
      </c>
      <c r="B38" s="7" t="s">
        <v>92</v>
      </c>
      <c r="C38" s="48"/>
      <c r="D38" s="12"/>
      <c r="E38" s="1"/>
      <c r="F38" s="1"/>
      <c r="G38" s="37"/>
      <c r="H38" s="37"/>
    </row>
    <row r="39" spans="1:8" ht="15">
      <c r="A39" s="40" t="s">
        <v>86</v>
      </c>
      <c r="B39" s="7" t="s">
        <v>94</v>
      </c>
      <c r="C39" s="48"/>
      <c r="D39" s="12"/>
      <c r="E39" s="1"/>
      <c r="F39" s="1"/>
      <c r="G39" s="37"/>
      <c r="H39" s="37"/>
    </row>
    <row r="40" spans="1:8" ht="15">
      <c r="A40" s="40" t="s">
        <v>87</v>
      </c>
      <c r="B40" s="7" t="s">
        <v>97</v>
      </c>
      <c r="C40" s="48"/>
      <c r="D40" s="12"/>
      <c r="E40" s="1"/>
      <c r="F40" s="1"/>
      <c r="G40" s="37"/>
      <c r="H40" s="37"/>
    </row>
    <row r="41" spans="1:8" ht="15">
      <c r="A41" s="40" t="s">
        <v>93</v>
      </c>
      <c r="B41" s="7" t="s">
        <v>98</v>
      </c>
      <c r="C41" s="48"/>
      <c r="D41" s="12"/>
      <c r="E41" s="1"/>
      <c r="F41" s="1"/>
      <c r="G41" s="37"/>
      <c r="H41" s="37"/>
    </row>
    <row r="42" spans="1:8" ht="15.75" thickBot="1">
      <c r="A42" s="40" t="s">
        <v>95</v>
      </c>
      <c r="B42" s="7" t="s">
        <v>102</v>
      </c>
      <c r="C42" s="73"/>
      <c r="D42" s="12"/>
      <c r="E42" s="1"/>
      <c r="F42" s="1"/>
      <c r="G42" s="37"/>
      <c r="H42" s="37"/>
    </row>
    <row r="43" spans="1:8" ht="15.75" thickBot="1">
      <c r="A43" s="55"/>
      <c r="B43" s="56" t="s">
        <v>36</v>
      </c>
      <c r="C43" s="57">
        <f>SUM(C6:C42)</f>
        <v>1261.6</v>
      </c>
      <c r="D43" s="46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view="pageBreakPreview" zoomScale="60" workbookViewId="0" topLeftCell="A1">
      <selection activeCell="C6" sqref="C6:C4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93" t="s">
        <v>126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50" t="s">
        <v>0</v>
      </c>
      <c r="B5" s="50" t="s">
        <v>1</v>
      </c>
      <c r="C5" s="52" t="s">
        <v>115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980.34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>
        <v>653.56</v>
      </c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653.56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326.78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1633.9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1960.68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2287.46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326.78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>
        <v>653.56</v>
      </c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>
        <v>653.56</v>
      </c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>
        <v>326.78</v>
      </c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>
        <v>326.78</v>
      </c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>
        <v>326.78</v>
      </c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653.54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1307.08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>
        <v>326.78</v>
      </c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326.78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>
        <v>326.78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59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59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14051.480000000003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0">
      <selection activeCell="H35" sqref="H35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96" t="s">
        <v>127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95"/>
      <c r="B4" s="95"/>
      <c r="C4" s="95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100</v>
      </c>
      <c r="D5" s="52" t="s">
        <v>101</v>
      </c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6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8"/>
      <c r="D14" s="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/>
      <c r="D15" s="6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8">
        <v>6356.87</v>
      </c>
      <c r="D16" s="6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6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8">
        <v>3214.64</v>
      </c>
      <c r="D20" s="7">
        <v>5502.54</v>
      </c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8"/>
      <c r="D26" s="7">
        <v>5367.82</v>
      </c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8">
        <v>348.04</v>
      </c>
      <c r="D29" s="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8"/>
      <c r="D33" s="7">
        <v>1118.7</v>
      </c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8"/>
      <c r="D34" s="6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8"/>
      <c r="D36" s="6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8"/>
      <c r="D37" s="7">
        <v>2646.62</v>
      </c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6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6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6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6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73"/>
      <c r="D42" s="60"/>
      <c r="E42" s="37"/>
      <c r="F42" s="37"/>
      <c r="G42" s="37"/>
      <c r="H42" s="37"/>
      <c r="I42" s="37"/>
    </row>
    <row r="43" spans="1:9" ht="15.75" thickBot="1">
      <c r="A43" s="72"/>
      <c r="B43" s="74" t="s">
        <v>36</v>
      </c>
      <c r="C43" s="75">
        <f>SUM(C6:C42)</f>
        <v>9919.550000000001</v>
      </c>
      <c r="D43" s="57">
        <f>SUM(D6:D42)</f>
        <v>14635.68</v>
      </c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92" t="s">
        <v>117</v>
      </c>
      <c r="B3" s="92"/>
      <c r="C3" s="92"/>
      <c r="D3" s="92"/>
      <c r="E3" s="92"/>
      <c r="F3" s="92"/>
      <c r="G3" s="92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68" t="s">
        <v>0</v>
      </c>
      <c r="B6" s="69" t="s">
        <v>1</v>
      </c>
      <c r="C6" s="70" t="s">
        <v>37</v>
      </c>
      <c r="D6" s="70" t="s">
        <v>38</v>
      </c>
      <c r="E6" s="71" t="s">
        <v>39</v>
      </c>
      <c r="F6" s="37"/>
      <c r="G6" s="37"/>
    </row>
    <row r="7" spans="1:7" ht="15">
      <c r="A7" s="64" t="s">
        <v>80</v>
      </c>
      <c r="B7" s="65" t="s">
        <v>6</v>
      </c>
      <c r="C7" s="66">
        <v>4181.02</v>
      </c>
      <c r="D7" s="66">
        <v>3344.76</v>
      </c>
      <c r="E7" s="67">
        <f>C7+D7</f>
        <v>7525.780000000001</v>
      </c>
      <c r="F7" s="37"/>
      <c r="G7" s="37"/>
    </row>
    <row r="8" spans="1:7" ht="15">
      <c r="A8" s="40" t="s">
        <v>53</v>
      </c>
      <c r="B8" s="7" t="s">
        <v>40</v>
      </c>
      <c r="C8" s="6">
        <v>3347.86</v>
      </c>
      <c r="D8" s="6">
        <v>2678.43</v>
      </c>
      <c r="E8" s="67">
        <f aca="true" t="shared" si="0" ref="E8:E44">C8+D8</f>
        <v>6026.29</v>
      </c>
      <c r="F8" s="37"/>
      <c r="G8" s="37"/>
    </row>
    <row r="9" spans="1:7" ht="15">
      <c r="A9" s="40" t="s">
        <v>54</v>
      </c>
      <c r="B9" s="7" t="s">
        <v>8</v>
      </c>
      <c r="C9" s="1">
        <v>3779.35</v>
      </c>
      <c r="D9" s="6">
        <v>3023.39</v>
      </c>
      <c r="E9" s="67">
        <f t="shared" si="0"/>
        <v>6802.74</v>
      </c>
      <c r="F9" s="37"/>
      <c r="G9" s="37"/>
    </row>
    <row r="10" spans="1:7" ht="15">
      <c r="A10" s="40" t="s">
        <v>55</v>
      </c>
      <c r="B10" s="7" t="s">
        <v>9</v>
      </c>
      <c r="C10" s="6">
        <v>1022.94</v>
      </c>
      <c r="D10" s="6">
        <v>818.45</v>
      </c>
      <c r="E10" s="67">
        <f t="shared" si="0"/>
        <v>1841.39</v>
      </c>
      <c r="F10" s="37"/>
      <c r="G10" s="37"/>
    </row>
    <row r="11" spans="1:7" ht="15">
      <c r="A11" s="40" t="s">
        <v>56</v>
      </c>
      <c r="B11" s="7" t="s">
        <v>10</v>
      </c>
      <c r="C11" s="6">
        <v>3658.14</v>
      </c>
      <c r="D11" s="6">
        <v>2873.03</v>
      </c>
      <c r="E11" s="67">
        <f t="shared" si="0"/>
        <v>6531.17</v>
      </c>
      <c r="F11" s="37"/>
      <c r="G11" s="37"/>
    </row>
    <row r="12" spans="1:7" ht="15">
      <c r="A12" s="40" t="s">
        <v>57</v>
      </c>
      <c r="B12" s="7" t="s">
        <v>11</v>
      </c>
      <c r="C12" s="6">
        <v>1605.1</v>
      </c>
      <c r="D12" s="6">
        <v>1284.12</v>
      </c>
      <c r="E12" s="67">
        <f t="shared" si="0"/>
        <v>2889.22</v>
      </c>
      <c r="F12" s="37"/>
      <c r="G12" s="37"/>
    </row>
    <row r="13" spans="1:7" ht="15">
      <c r="A13" s="40" t="s">
        <v>58</v>
      </c>
      <c r="B13" s="7" t="s">
        <v>12</v>
      </c>
      <c r="C13" s="6">
        <v>1072.11</v>
      </c>
      <c r="D13" s="6">
        <v>857.8</v>
      </c>
      <c r="E13" s="67">
        <f t="shared" si="0"/>
        <v>1929.9099999999999</v>
      </c>
      <c r="F13" s="37"/>
      <c r="G13" s="37"/>
    </row>
    <row r="14" spans="1:7" ht="15">
      <c r="A14" s="40" t="s">
        <v>59</v>
      </c>
      <c r="B14" s="7" t="s">
        <v>13</v>
      </c>
      <c r="C14" s="6">
        <v>5847.91</v>
      </c>
      <c r="D14" s="6">
        <v>4678.21</v>
      </c>
      <c r="E14" s="67">
        <f t="shared" si="0"/>
        <v>10526.119999999999</v>
      </c>
      <c r="F14" s="37"/>
      <c r="G14" s="37"/>
    </row>
    <row r="15" spans="1:7" ht="15">
      <c r="A15" s="40" t="s">
        <v>60</v>
      </c>
      <c r="B15" s="7" t="s">
        <v>14</v>
      </c>
      <c r="C15" s="6">
        <v>7551.94</v>
      </c>
      <c r="D15" s="6">
        <v>6042.02</v>
      </c>
      <c r="E15" s="67">
        <f t="shared" si="0"/>
        <v>13593.96</v>
      </c>
      <c r="F15" s="37"/>
      <c r="G15" s="37"/>
    </row>
    <row r="16" spans="1:7" ht="15">
      <c r="A16" s="40" t="s">
        <v>61</v>
      </c>
      <c r="B16" s="7" t="s">
        <v>15</v>
      </c>
      <c r="C16" s="6">
        <v>413.77</v>
      </c>
      <c r="D16" s="6">
        <v>331.04</v>
      </c>
      <c r="E16" s="67">
        <f t="shared" si="0"/>
        <v>744.81</v>
      </c>
      <c r="F16" s="37"/>
      <c r="G16" s="37"/>
    </row>
    <row r="17" spans="1:7" ht="15">
      <c r="A17" s="40" t="s">
        <v>62</v>
      </c>
      <c r="B17" s="7" t="s">
        <v>16</v>
      </c>
      <c r="C17" s="6">
        <v>2674.24</v>
      </c>
      <c r="D17" s="6">
        <v>2139.35</v>
      </c>
      <c r="E17" s="67">
        <f t="shared" si="0"/>
        <v>4813.59</v>
      </c>
      <c r="F17" s="37"/>
      <c r="G17" s="37"/>
    </row>
    <row r="18" spans="1:7" ht="15">
      <c r="A18" s="40" t="s">
        <v>63</v>
      </c>
      <c r="B18" s="7" t="s">
        <v>41</v>
      </c>
      <c r="C18" s="6">
        <v>11281.39</v>
      </c>
      <c r="D18" s="6">
        <v>9025.54</v>
      </c>
      <c r="E18" s="67">
        <f t="shared" si="0"/>
        <v>20306.93</v>
      </c>
      <c r="F18" s="37"/>
      <c r="G18" s="37"/>
    </row>
    <row r="19" spans="1:7" ht="15">
      <c r="A19" s="40" t="s">
        <v>64</v>
      </c>
      <c r="B19" s="7" t="s">
        <v>18</v>
      </c>
      <c r="C19" s="6">
        <v>5530.42</v>
      </c>
      <c r="D19" s="6">
        <v>4424.26</v>
      </c>
      <c r="E19" s="67">
        <f t="shared" si="0"/>
        <v>9954.68</v>
      </c>
      <c r="F19" s="37"/>
      <c r="G19" s="37"/>
    </row>
    <row r="20" spans="1:7" ht="15">
      <c r="A20" s="40" t="s">
        <v>65</v>
      </c>
      <c r="B20" s="7" t="s">
        <v>19</v>
      </c>
      <c r="C20" s="6">
        <v>737.88</v>
      </c>
      <c r="D20" s="6">
        <v>590.36</v>
      </c>
      <c r="E20" s="67">
        <f t="shared" si="0"/>
        <v>1328.24</v>
      </c>
      <c r="F20" s="37"/>
      <c r="G20" s="37"/>
    </row>
    <row r="21" spans="1:7" ht="15">
      <c r="A21" s="40" t="s">
        <v>66</v>
      </c>
      <c r="B21" s="7" t="s">
        <v>20</v>
      </c>
      <c r="C21" s="6">
        <v>2622.76</v>
      </c>
      <c r="D21" s="6">
        <v>2098.34</v>
      </c>
      <c r="E21" s="67">
        <f t="shared" si="0"/>
        <v>4721.1</v>
      </c>
      <c r="F21" s="37"/>
      <c r="G21" s="37"/>
    </row>
    <row r="22" spans="1:7" ht="15">
      <c r="A22" s="40" t="s">
        <v>67</v>
      </c>
      <c r="B22" s="7" t="s">
        <v>21</v>
      </c>
      <c r="C22" s="6">
        <v>3644.17</v>
      </c>
      <c r="D22" s="6">
        <v>2915.41</v>
      </c>
      <c r="E22" s="67">
        <f t="shared" si="0"/>
        <v>6559.58</v>
      </c>
      <c r="F22" s="37"/>
      <c r="G22" s="37"/>
    </row>
    <row r="23" spans="1:7" ht="15">
      <c r="A23" s="40" t="s">
        <v>68</v>
      </c>
      <c r="B23" s="7" t="s">
        <v>22</v>
      </c>
      <c r="C23" s="6">
        <v>409.29</v>
      </c>
      <c r="D23" s="6">
        <v>327.24</v>
      </c>
      <c r="E23" s="67">
        <f t="shared" si="0"/>
        <v>736.53</v>
      </c>
      <c r="F23" s="37"/>
      <c r="G23" s="37"/>
    </row>
    <row r="24" spans="1:7" ht="15">
      <c r="A24" s="40" t="s">
        <v>69</v>
      </c>
      <c r="B24" s="7" t="s">
        <v>23</v>
      </c>
      <c r="C24" s="6">
        <v>412.41</v>
      </c>
      <c r="D24" s="6">
        <v>329.93</v>
      </c>
      <c r="E24" s="67">
        <f t="shared" si="0"/>
        <v>742.34</v>
      </c>
      <c r="F24" s="37"/>
      <c r="G24" s="37"/>
    </row>
    <row r="25" spans="1:7" ht="15">
      <c r="A25" s="40" t="s">
        <v>70</v>
      </c>
      <c r="B25" s="7" t="s">
        <v>24</v>
      </c>
      <c r="C25" s="6">
        <v>1611.37</v>
      </c>
      <c r="D25" s="6">
        <v>1289.12</v>
      </c>
      <c r="E25" s="67">
        <f t="shared" si="0"/>
        <v>2900.49</v>
      </c>
      <c r="F25" s="37"/>
      <c r="G25" s="37"/>
    </row>
    <row r="26" spans="1:7" ht="15">
      <c r="A26" s="40" t="s">
        <v>71</v>
      </c>
      <c r="B26" s="7" t="s">
        <v>25</v>
      </c>
      <c r="C26" s="6">
        <v>2386.4</v>
      </c>
      <c r="D26" s="6">
        <v>1909.07</v>
      </c>
      <c r="E26" s="67">
        <f t="shared" si="0"/>
        <v>4295.47</v>
      </c>
      <c r="F26" s="37"/>
      <c r="G26" s="37"/>
    </row>
    <row r="27" spans="1:7" ht="15">
      <c r="A27" s="40" t="s">
        <v>72</v>
      </c>
      <c r="B27" s="7" t="s">
        <v>26</v>
      </c>
      <c r="C27" s="6">
        <v>6258.04</v>
      </c>
      <c r="D27" s="6">
        <v>5007.49</v>
      </c>
      <c r="E27" s="67">
        <f t="shared" si="0"/>
        <v>11265.529999999999</v>
      </c>
      <c r="F27" s="37"/>
      <c r="G27" s="37"/>
    </row>
    <row r="28" spans="1:7" ht="15">
      <c r="A28" s="40" t="s">
        <v>73</v>
      </c>
      <c r="B28" s="7" t="s">
        <v>27</v>
      </c>
      <c r="C28" s="6">
        <v>1173.81</v>
      </c>
      <c r="D28" s="6">
        <v>939.11</v>
      </c>
      <c r="E28" s="67">
        <f t="shared" si="0"/>
        <v>2112.92</v>
      </c>
      <c r="F28" s="37"/>
      <c r="G28" s="37"/>
    </row>
    <row r="29" spans="1:7" ht="15">
      <c r="A29" s="40" t="s">
        <v>74</v>
      </c>
      <c r="B29" s="7" t="s">
        <v>28</v>
      </c>
      <c r="C29" s="6">
        <v>2494.84</v>
      </c>
      <c r="D29" s="6">
        <v>1995.89</v>
      </c>
      <c r="E29" s="67">
        <f t="shared" si="0"/>
        <v>4490.7300000000005</v>
      </c>
      <c r="F29" s="37"/>
      <c r="G29" s="37"/>
    </row>
    <row r="30" spans="1:8" ht="15">
      <c r="A30" s="40" t="s">
        <v>75</v>
      </c>
      <c r="B30" s="7" t="s">
        <v>29</v>
      </c>
      <c r="C30" s="6">
        <v>5739.16</v>
      </c>
      <c r="D30" s="6">
        <v>4569.99</v>
      </c>
      <c r="E30" s="67">
        <f t="shared" si="0"/>
        <v>10309.15</v>
      </c>
      <c r="F30" s="37"/>
      <c r="G30" s="37"/>
      <c r="H30" s="3"/>
    </row>
    <row r="31" spans="1:7" ht="15">
      <c r="A31" s="40" t="s">
        <v>76</v>
      </c>
      <c r="B31" s="7" t="s">
        <v>30</v>
      </c>
      <c r="C31" s="6">
        <v>243.98</v>
      </c>
      <c r="D31" s="6">
        <v>195.19</v>
      </c>
      <c r="E31" s="67">
        <f t="shared" si="0"/>
        <v>439.16999999999996</v>
      </c>
      <c r="F31" s="37"/>
      <c r="G31" s="37"/>
    </row>
    <row r="32" spans="1:7" ht="15">
      <c r="A32" s="40" t="s">
        <v>77</v>
      </c>
      <c r="B32" s="7" t="s">
        <v>31</v>
      </c>
      <c r="C32" s="6">
        <v>2458.54</v>
      </c>
      <c r="D32" s="6">
        <v>1966.72</v>
      </c>
      <c r="E32" s="67">
        <f t="shared" si="0"/>
        <v>4425.26</v>
      </c>
      <c r="F32" s="37"/>
      <c r="G32" s="37"/>
    </row>
    <row r="33" spans="1:7" ht="15">
      <c r="A33" s="40" t="s">
        <v>78</v>
      </c>
      <c r="B33" s="7" t="s">
        <v>32</v>
      </c>
      <c r="C33" s="6">
        <v>2268.55</v>
      </c>
      <c r="D33" s="6">
        <v>1814.98</v>
      </c>
      <c r="E33" s="67">
        <f t="shared" si="0"/>
        <v>4083.53</v>
      </c>
      <c r="F33" s="37"/>
      <c r="G33" s="37"/>
    </row>
    <row r="34" spans="1:7" ht="15">
      <c r="A34" s="40" t="s">
        <v>79</v>
      </c>
      <c r="B34" s="7" t="s">
        <v>33</v>
      </c>
      <c r="C34" s="6">
        <v>5681.29</v>
      </c>
      <c r="D34" s="6">
        <v>4545.01</v>
      </c>
      <c r="E34" s="67">
        <f t="shared" si="0"/>
        <v>10226.3</v>
      </c>
      <c r="F34" s="37"/>
      <c r="G34" s="37"/>
    </row>
    <row r="35" spans="1:7" ht="15">
      <c r="A35" s="40" t="s">
        <v>81</v>
      </c>
      <c r="B35" s="7" t="s">
        <v>34</v>
      </c>
      <c r="C35" s="6">
        <v>8378.01</v>
      </c>
      <c r="D35" s="6">
        <v>6702.57</v>
      </c>
      <c r="E35" s="67">
        <f t="shared" si="0"/>
        <v>15080.58</v>
      </c>
      <c r="F35" s="37"/>
      <c r="G35" s="37"/>
    </row>
    <row r="36" spans="1:7" ht="15">
      <c r="A36" s="40" t="s">
        <v>82</v>
      </c>
      <c r="B36" s="7" t="s">
        <v>35</v>
      </c>
      <c r="C36" s="6">
        <v>1974.37</v>
      </c>
      <c r="D36" s="6">
        <v>1579.45</v>
      </c>
      <c r="E36" s="67">
        <f t="shared" si="0"/>
        <v>3553.8199999999997</v>
      </c>
      <c r="F36" s="37"/>
      <c r="G36" s="37"/>
    </row>
    <row r="37" spans="1:7" ht="15">
      <c r="A37" s="40" t="s">
        <v>83</v>
      </c>
      <c r="B37" s="7" t="s">
        <v>88</v>
      </c>
      <c r="C37" s="6">
        <v>1128.26</v>
      </c>
      <c r="D37" s="6">
        <v>902.59</v>
      </c>
      <c r="E37" s="67">
        <f t="shared" si="0"/>
        <v>2030.85</v>
      </c>
      <c r="F37" s="37"/>
      <c r="G37" s="37"/>
    </row>
    <row r="38" spans="1:7" ht="15">
      <c r="A38" s="40" t="s">
        <v>84</v>
      </c>
      <c r="B38" s="7" t="s">
        <v>91</v>
      </c>
      <c r="C38" s="6">
        <v>3012.2</v>
      </c>
      <c r="D38" s="6">
        <v>2409.72</v>
      </c>
      <c r="E38" s="67">
        <f t="shared" si="0"/>
        <v>5421.92</v>
      </c>
      <c r="F38" s="37"/>
      <c r="G38" s="37"/>
    </row>
    <row r="39" spans="1:7" ht="15">
      <c r="A39" s="40" t="s">
        <v>85</v>
      </c>
      <c r="B39" s="7" t="s">
        <v>92</v>
      </c>
      <c r="C39" s="6">
        <v>4310.34</v>
      </c>
      <c r="D39" s="6">
        <v>3448.18</v>
      </c>
      <c r="E39" s="67">
        <f t="shared" si="0"/>
        <v>7758.52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67">
        <f t="shared" si="0"/>
        <v>0</v>
      </c>
      <c r="F40" s="37"/>
      <c r="G40" s="37"/>
    </row>
    <row r="41" spans="1:7" ht="15">
      <c r="A41" s="40" t="s">
        <v>87</v>
      </c>
      <c r="B41" s="7" t="s">
        <v>97</v>
      </c>
      <c r="C41" s="6">
        <v>1618.27</v>
      </c>
      <c r="D41" s="6">
        <v>1294.61</v>
      </c>
      <c r="E41" s="67">
        <f t="shared" si="0"/>
        <v>2912.88</v>
      </c>
      <c r="F41" s="37"/>
      <c r="G41" s="37"/>
    </row>
    <row r="42" spans="1:7" ht="15">
      <c r="A42" s="40" t="s">
        <v>93</v>
      </c>
      <c r="B42" s="7" t="s">
        <v>98</v>
      </c>
      <c r="C42" s="6">
        <v>429.25</v>
      </c>
      <c r="D42" s="6">
        <v>343.36</v>
      </c>
      <c r="E42" s="67">
        <f t="shared" si="0"/>
        <v>772.61</v>
      </c>
      <c r="F42" s="37"/>
      <c r="G42" s="37"/>
    </row>
    <row r="43" spans="1:7" ht="15.75" thickBot="1">
      <c r="A43" s="40" t="s">
        <v>95</v>
      </c>
      <c r="B43" s="7" t="s">
        <v>102</v>
      </c>
      <c r="C43" s="60">
        <v>2037.37</v>
      </c>
      <c r="D43" s="60">
        <v>1630.06</v>
      </c>
      <c r="E43" s="78">
        <f>C43+D43</f>
        <v>3667.43</v>
      </c>
      <c r="F43" s="37"/>
      <c r="G43" s="37"/>
    </row>
    <row r="44" spans="1:7" ht="15.75" thickBot="1">
      <c r="A44" s="61"/>
      <c r="B44" s="62" t="s">
        <v>36</v>
      </c>
      <c r="C44" s="63">
        <f>SUM(C7:C43)</f>
        <v>112996.74999999996</v>
      </c>
      <c r="D44" s="63">
        <f>SUM(D7:D43)</f>
        <v>90324.79</v>
      </c>
      <c r="E44" s="79">
        <f t="shared" si="0"/>
        <v>203321.53999999995</v>
      </c>
      <c r="F44" s="37"/>
      <c r="G44" s="37"/>
    </row>
    <row r="45" spans="1:7" ht="14.25">
      <c r="A45" s="37"/>
      <c r="B45" s="37"/>
      <c r="C45" s="1"/>
      <c r="D45" s="1"/>
      <c r="E45" s="41"/>
      <c r="F45" s="37"/>
      <c r="G45" s="37"/>
    </row>
    <row r="47" ht="12.75">
      <c r="D47" s="3"/>
    </row>
    <row r="48" ht="12.75">
      <c r="C48" s="3"/>
    </row>
    <row r="55" ht="12.75">
      <c r="C55" s="3">
        <f>E44+DIABET!C43+INS!C44+MIXT!E43+TESTE!C44+TESTE!D44+'COST VOLUM'!C43+ONCO!C43+POSTT!C43+SCLEROZ!C43+MUCOV!C43+MUCOV!D43</f>
        <v>1733788.21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C6" sqref="C6:C4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5">
      <c r="A3" s="93" t="s">
        <v>118</v>
      </c>
      <c r="B3" s="93"/>
      <c r="C3" s="93"/>
      <c r="D3" s="93"/>
      <c r="E3" s="93"/>
      <c r="F3" s="93"/>
      <c r="G3" s="93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50" t="s">
        <v>0</v>
      </c>
      <c r="B5" s="50" t="s">
        <v>1</v>
      </c>
      <c r="C5" s="52" t="s">
        <v>42</v>
      </c>
      <c r="D5" s="1"/>
      <c r="E5" s="1"/>
      <c r="F5" s="37"/>
      <c r="G5" s="37"/>
    </row>
    <row r="6" spans="1:7" ht="15">
      <c r="A6" s="40" t="s">
        <v>80</v>
      </c>
      <c r="B6" s="7" t="s">
        <v>6</v>
      </c>
      <c r="C6" s="8">
        <v>21845.23</v>
      </c>
      <c r="D6" s="1"/>
      <c r="E6" s="1"/>
      <c r="F6" s="37"/>
      <c r="G6" s="37"/>
    </row>
    <row r="7" spans="1:7" ht="15">
      <c r="A7" s="40" t="s">
        <v>53</v>
      </c>
      <c r="B7" s="7" t="s">
        <v>40</v>
      </c>
      <c r="C7" s="8">
        <v>10518.22</v>
      </c>
      <c r="D7" s="1"/>
      <c r="E7" s="1"/>
      <c r="F7" s="37"/>
      <c r="G7" s="37"/>
    </row>
    <row r="8" spans="1:7" ht="15">
      <c r="A8" s="40" t="s">
        <v>54</v>
      </c>
      <c r="B8" s="7" t="s">
        <v>8</v>
      </c>
      <c r="C8" s="8">
        <v>8018.98</v>
      </c>
      <c r="D8" s="1"/>
      <c r="E8" s="1"/>
      <c r="F8" s="37"/>
      <c r="G8" s="37"/>
    </row>
    <row r="9" spans="1:7" ht="15">
      <c r="A9" s="40" t="s">
        <v>55</v>
      </c>
      <c r="B9" s="7" t="s">
        <v>9</v>
      </c>
      <c r="C9" s="8">
        <v>4813.95</v>
      </c>
      <c r="D9" s="1"/>
      <c r="E9" s="1"/>
      <c r="F9" s="37"/>
      <c r="G9" s="37"/>
    </row>
    <row r="10" spans="1:7" ht="15">
      <c r="A10" s="40" t="s">
        <v>56</v>
      </c>
      <c r="B10" s="7" t="s">
        <v>10</v>
      </c>
      <c r="C10" s="8">
        <v>2171.86</v>
      </c>
      <c r="D10" s="1"/>
      <c r="E10" s="1"/>
      <c r="F10" s="37"/>
      <c r="G10" s="37"/>
    </row>
    <row r="11" spans="1:7" ht="15">
      <c r="A11" s="40" t="s">
        <v>57</v>
      </c>
      <c r="B11" s="7" t="s">
        <v>11</v>
      </c>
      <c r="C11" s="8">
        <v>11224.64</v>
      </c>
      <c r="D11" s="1"/>
      <c r="E11" s="1"/>
      <c r="F11" s="37"/>
      <c r="G11" s="37"/>
    </row>
    <row r="12" spans="1:7" ht="15">
      <c r="A12" s="40" t="s">
        <v>58</v>
      </c>
      <c r="B12" s="7" t="s">
        <v>12</v>
      </c>
      <c r="C12" s="8">
        <v>3927.01</v>
      </c>
      <c r="D12" s="1"/>
      <c r="E12" s="1"/>
      <c r="F12" s="37"/>
      <c r="G12" s="37"/>
    </row>
    <row r="13" spans="1:7" ht="15">
      <c r="A13" s="40" t="s">
        <v>59</v>
      </c>
      <c r="B13" s="7" t="s">
        <v>13</v>
      </c>
      <c r="C13" s="8">
        <v>28074.47</v>
      </c>
      <c r="D13" s="1"/>
      <c r="E13" s="1"/>
      <c r="F13" s="37"/>
      <c r="G13" s="37"/>
    </row>
    <row r="14" spans="1:7" ht="15">
      <c r="A14" s="40" t="s">
        <v>60</v>
      </c>
      <c r="B14" s="7" t="s">
        <v>14</v>
      </c>
      <c r="C14" s="8">
        <v>19842.22</v>
      </c>
      <c r="D14" s="1"/>
      <c r="E14" s="1"/>
      <c r="F14" s="37"/>
      <c r="G14" s="37"/>
    </row>
    <row r="15" spans="1:7" ht="15">
      <c r="A15" s="40" t="s">
        <v>61</v>
      </c>
      <c r="B15" s="7" t="s">
        <v>15</v>
      </c>
      <c r="C15" s="8">
        <v>25927.77</v>
      </c>
      <c r="D15" s="1"/>
      <c r="E15" s="1"/>
      <c r="F15" s="37"/>
      <c r="G15" s="37"/>
    </row>
    <row r="16" spans="1:7" ht="15">
      <c r="A16" s="40" t="s">
        <v>62</v>
      </c>
      <c r="B16" s="7" t="s">
        <v>16</v>
      </c>
      <c r="C16" s="8">
        <v>12712.86</v>
      </c>
      <c r="D16" s="1"/>
      <c r="E16" s="1"/>
      <c r="F16" s="37"/>
      <c r="G16" s="37"/>
    </row>
    <row r="17" spans="1:7" ht="15">
      <c r="A17" s="40" t="s">
        <v>63</v>
      </c>
      <c r="B17" s="7" t="s">
        <v>41</v>
      </c>
      <c r="C17" s="8">
        <v>22444.48</v>
      </c>
      <c r="D17" s="1"/>
      <c r="E17" s="1"/>
      <c r="F17" s="37"/>
      <c r="G17" s="37"/>
    </row>
    <row r="18" spans="1:7" ht="15">
      <c r="A18" s="40" t="s">
        <v>64</v>
      </c>
      <c r="B18" s="7" t="s">
        <v>18</v>
      </c>
      <c r="C18" s="8">
        <v>8517.51</v>
      </c>
      <c r="D18" s="1"/>
      <c r="E18" s="1"/>
      <c r="F18" s="37"/>
      <c r="G18" s="37"/>
    </row>
    <row r="19" spans="1:7" ht="15">
      <c r="A19" s="40" t="s">
        <v>65</v>
      </c>
      <c r="B19" s="7" t="s">
        <v>19</v>
      </c>
      <c r="C19" s="8">
        <v>5157.89</v>
      </c>
      <c r="D19" s="1"/>
      <c r="E19" s="1"/>
      <c r="F19" s="37"/>
      <c r="G19" s="37"/>
    </row>
    <row r="20" spans="1:7" ht="15">
      <c r="A20" s="40" t="s">
        <v>66</v>
      </c>
      <c r="B20" s="7" t="s">
        <v>20</v>
      </c>
      <c r="C20" s="8">
        <v>10800.5</v>
      </c>
      <c r="D20" s="1"/>
      <c r="E20" s="1"/>
      <c r="F20" s="37"/>
      <c r="G20" s="37"/>
    </row>
    <row r="21" spans="1:7" ht="15">
      <c r="A21" s="40" t="s">
        <v>67</v>
      </c>
      <c r="B21" s="7" t="s">
        <v>21</v>
      </c>
      <c r="C21" s="8">
        <v>2053.82</v>
      </c>
      <c r="D21" s="1"/>
      <c r="E21" s="1"/>
      <c r="F21" s="37"/>
      <c r="G21" s="37"/>
    </row>
    <row r="22" spans="1:7" ht="15">
      <c r="A22" s="40" t="s">
        <v>68</v>
      </c>
      <c r="B22" s="7" t="s">
        <v>22</v>
      </c>
      <c r="C22" s="8">
        <v>1328.74</v>
      </c>
      <c r="D22" s="1"/>
      <c r="E22" s="1"/>
      <c r="F22" s="37"/>
      <c r="G22" s="37"/>
    </row>
    <row r="23" spans="1:7" ht="15">
      <c r="A23" s="40" t="s">
        <v>69</v>
      </c>
      <c r="B23" s="7" t="s">
        <v>23</v>
      </c>
      <c r="C23" s="8">
        <v>165.02</v>
      </c>
      <c r="D23" s="1"/>
      <c r="E23" s="1"/>
      <c r="F23" s="37"/>
      <c r="G23" s="37"/>
    </row>
    <row r="24" spans="1:7" ht="15">
      <c r="A24" s="40" t="s">
        <v>70</v>
      </c>
      <c r="B24" s="7" t="s">
        <v>24</v>
      </c>
      <c r="C24" s="8">
        <v>1506.8</v>
      </c>
      <c r="D24" s="1"/>
      <c r="E24" s="1"/>
      <c r="F24" s="37"/>
      <c r="G24" s="37"/>
    </row>
    <row r="25" spans="1:7" ht="15">
      <c r="A25" s="40" t="s">
        <v>71</v>
      </c>
      <c r="B25" s="7" t="s">
        <v>25</v>
      </c>
      <c r="C25" s="8">
        <v>7697.86</v>
      </c>
      <c r="D25" s="1"/>
      <c r="E25" s="1"/>
      <c r="F25" s="37"/>
      <c r="G25" s="37"/>
    </row>
    <row r="26" spans="1:7" ht="15">
      <c r="A26" s="40" t="s">
        <v>72</v>
      </c>
      <c r="B26" s="7" t="s">
        <v>26</v>
      </c>
      <c r="C26" s="8">
        <v>17600.75</v>
      </c>
      <c r="D26" s="1"/>
      <c r="E26" s="1"/>
      <c r="F26" s="37"/>
      <c r="G26" s="37"/>
    </row>
    <row r="27" spans="1:7" ht="15">
      <c r="A27" s="40" t="s">
        <v>73</v>
      </c>
      <c r="B27" s="7" t="s">
        <v>27</v>
      </c>
      <c r="C27" s="8">
        <v>2269.6</v>
      </c>
      <c r="D27" s="1"/>
      <c r="E27" s="1"/>
      <c r="F27" s="37"/>
      <c r="G27" s="37"/>
    </row>
    <row r="28" spans="1:7" ht="15">
      <c r="A28" s="40" t="s">
        <v>74</v>
      </c>
      <c r="B28" s="7" t="s">
        <v>28</v>
      </c>
      <c r="C28" s="8">
        <v>1415.76</v>
      </c>
      <c r="D28" s="1"/>
      <c r="E28" s="1"/>
      <c r="F28" s="37"/>
      <c r="G28" s="37"/>
    </row>
    <row r="29" spans="1:7" ht="15">
      <c r="A29" s="40" t="s">
        <v>75</v>
      </c>
      <c r="B29" s="7" t="s">
        <v>29</v>
      </c>
      <c r="C29" s="8">
        <v>36365.32</v>
      </c>
      <c r="D29" s="1"/>
      <c r="E29" s="1"/>
      <c r="F29" s="37"/>
      <c r="G29" s="37"/>
    </row>
    <row r="30" spans="1:7" ht="15">
      <c r="A30" s="40" t="s">
        <v>76</v>
      </c>
      <c r="B30" s="7" t="s">
        <v>30</v>
      </c>
      <c r="C30" s="8">
        <v>11329.61</v>
      </c>
      <c r="D30" s="1"/>
      <c r="E30" s="1"/>
      <c r="F30" s="37"/>
      <c r="G30" s="37"/>
    </row>
    <row r="31" spans="1:7" ht="15">
      <c r="A31" s="40" t="s">
        <v>77</v>
      </c>
      <c r="B31" s="7" t="s">
        <v>31</v>
      </c>
      <c r="C31" s="8">
        <v>5614.17</v>
      </c>
      <c r="D31" s="1"/>
      <c r="E31" s="1"/>
      <c r="F31" s="37"/>
      <c r="G31" s="37"/>
    </row>
    <row r="32" spans="1:7" ht="15">
      <c r="A32" s="40" t="s">
        <v>78</v>
      </c>
      <c r="B32" s="7" t="s">
        <v>32</v>
      </c>
      <c r="C32" s="8">
        <v>3889.91</v>
      </c>
      <c r="D32" s="1"/>
      <c r="E32" s="1"/>
      <c r="F32" s="37"/>
      <c r="G32" s="37"/>
    </row>
    <row r="33" spans="1:7" ht="15">
      <c r="A33" s="40" t="s">
        <v>79</v>
      </c>
      <c r="B33" s="7" t="s">
        <v>33</v>
      </c>
      <c r="C33" s="8">
        <v>14659.86</v>
      </c>
      <c r="D33" s="1"/>
      <c r="E33" s="1"/>
      <c r="F33" s="37"/>
      <c r="G33" s="37"/>
    </row>
    <row r="34" spans="1:7" ht="15">
      <c r="A34" s="40" t="s">
        <v>81</v>
      </c>
      <c r="B34" s="7" t="s">
        <v>34</v>
      </c>
      <c r="C34" s="8">
        <v>12799.1</v>
      </c>
      <c r="D34" s="1"/>
      <c r="E34" s="1"/>
      <c r="F34" s="37"/>
      <c r="G34" s="37"/>
    </row>
    <row r="35" spans="1:7" ht="15">
      <c r="A35" s="40" t="s">
        <v>82</v>
      </c>
      <c r="B35" s="7" t="s">
        <v>35</v>
      </c>
      <c r="C35" s="8">
        <v>161.05</v>
      </c>
      <c r="D35" s="1"/>
      <c r="E35" s="1"/>
      <c r="F35" s="37"/>
      <c r="G35" s="37"/>
    </row>
    <row r="36" spans="1:7" ht="15">
      <c r="A36" s="40" t="s">
        <v>83</v>
      </c>
      <c r="B36" s="7" t="s">
        <v>88</v>
      </c>
      <c r="C36" s="8">
        <v>473.52</v>
      </c>
      <c r="D36" s="1"/>
      <c r="E36" s="1"/>
      <c r="F36" s="37"/>
      <c r="G36" s="37"/>
    </row>
    <row r="37" spans="1:7" ht="15">
      <c r="A37" s="40" t="s">
        <v>84</v>
      </c>
      <c r="B37" s="7" t="s">
        <v>91</v>
      </c>
      <c r="C37" s="8">
        <v>5853.38</v>
      </c>
      <c r="D37" s="1"/>
      <c r="E37" s="1"/>
      <c r="F37" s="37"/>
      <c r="G37" s="37"/>
    </row>
    <row r="38" spans="1:7" ht="15">
      <c r="A38" s="40" t="s">
        <v>85</v>
      </c>
      <c r="B38" s="7" t="s">
        <v>92</v>
      </c>
      <c r="C38" s="8">
        <v>9479.03</v>
      </c>
      <c r="D38" s="1"/>
      <c r="E38" s="1"/>
      <c r="F38" s="37"/>
      <c r="G38" s="37"/>
    </row>
    <row r="39" spans="1:7" ht="15">
      <c r="A39" s="40" t="s">
        <v>86</v>
      </c>
      <c r="B39" s="7" t="s">
        <v>94</v>
      </c>
      <c r="C39" s="8"/>
      <c r="D39" s="1"/>
      <c r="E39" s="1"/>
      <c r="F39" s="37"/>
      <c r="G39" s="37"/>
    </row>
    <row r="40" spans="1:7" ht="15">
      <c r="A40" s="40" t="s">
        <v>87</v>
      </c>
      <c r="B40" s="7" t="s">
        <v>97</v>
      </c>
      <c r="C40" s="8">
        <v>1233.85</v>
      </c>
      <c r="D40" s="1"/>
      <c r="E40" s="1"/>
      <c r="F40" s="37"/>
      <c r="G40" s="37"/>
    </row>
    <row r="41" spans="1:7" ht="15">
      <c r="A41" s="40" t="s">
        <v>93</v>
      </c>
      <c r="B41" s="7" t="s">
        <v>98</v>
      </c>
      <c r="C41" s="8">
        <v>795.71</v>
      </c>
      <c r="D41" s="1"/>
      <c r="E41" s="1"/>
      <c r="F41" s="37"/>
      <c r="G41" s="37"/>
    </row>
    <row r="42" spans="1:7" ht="15">
      <c r="A42" s="40" t="s">
        <v>95</v>
      </c>
      <c r="B42" s="7" t="s">
        <v>102</v>
      </c>
      <c r="C42" s="8">
        <v>1504.94</v>
      </c>
      <c r="D42" s="1"/>
      <c r="E42" s="1"/>
      <c r="F42" s="37"/>
      <c r="G42" s="37"/>
    </row>
    <row r="43" spans="1:7" ht="15">
      <c r="A43" s="53"/>
      <c r="B43" s="7" t="s">
        <v>36</v>
      </c>
      <c r="C43" s="8">
        <f>SUM(C6:C42)</f>
        <v>334195.3899999999</v>
      </c>
      <c r="D43" s="1"/>
      <c r="E43" s="1"/>
      <c r="F43" s="37"/>
      <c r="G43" s="37"/>
    </row>
    <row r="44" spans="1:7" ht="14.25">
      <c r="A44" s="37"/>
      <c r="B44" s="37"/>
      <c r="C44" s="39"/>
      <c r="D44" s="1"/>
      <c r="E44" s="1"/>
      <c r="F44" s="37"/>
      <c r="G44" s="37"/>
    </row>
    <row r="45" spans="1:7" ht="14.25">
      <c r="A45" s="37"/>
      <c r="B45" s="37"/>
      <c r="C45" s="39"/>
      <c r="D45" s="1"/>
      <c r="E45" s="37"/>
      <c r="F45" s="37"/>
      <c r="G45" s="37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1">
      <selection activeCell="C7" sqref="C7:C4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4" t="s">
        <v>119</v>
      </c>
      <c r="B4" s="94"/>
      <c r="C4" s="94"/>
      <c r="D4" s="94"/>
      <c r="E4" s="94"/>
      <c r="F4" s="94"/>
      <c r="G4" s="94"/>
      <c r="H4" s="94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50" t="s">
        <v>0</v>
      </c>
      <c r="B6" s="50" t="s">
        <v>1</v>
      </c>
      <c r="C6" s="51" t="s">
        <v>43</v>
      </c>
      <c r="D6" s="42"/>
      <c r="E6" s="37"/>
      <c r="F6" s="37"/>
      <c r="G6" s="37"/>
      <c r="H6" s="37"/>
    </row>
    <row r="7" spans="1:8" ht="15">
      <c r="A7" s="40" t="s">
        <v>80</v>
      </c>
      <c r="B7" s="7" t="s">
        <v>6</v>
      </c>
      <c r="C7" s="7">
        <v>14102.82</v>
      </c>
      <c r="D7" s="42"/>
      <c r="E7" s="37"/>
      <c r="F7" s="37"/>
      <c r="G7" s="37"/>
      <c r="H7" s="37"/>
    </row>
    <row r="8" spans="1:8" ht="15">
      <c r="A8" s="40" t="s">
        <v>53</v>
      </c>
      <c r="B8" s="7" t="s">
        <v>40</v>
      </c>
      <c r="C8" s="7">
        <v>186.94</v>
      </c>
      <c r="D8" s="42"/>
      <c r="E8" s="37"/>
      <c r="F8" s="37"/>
      <c r="G8" s="37"/>
      <c r="H8" s="37"/>
    </row>
    <row r="9" spans="1:8" ht="15">
      <c r="A9" s="40" t="s">
        <v>54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55</v>
      </c>
      <c r="B10" s="7" t="s">
        <v>9</v>
      </c>
      <c r="C10" s="7">
        <v>822.87</v>
      </c>
      <c r="D10" s="42"/>
      <c r="E10" s="37"/>
      <c r="F10" s="37"/>
      <c r="G10" s="37"/>
      <c r="H10" s="37"/>
    </row>
    <row r="11" spans="1:8" ht="15">
      <c r="A11" s="40" t="s">
        <v>56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57</v>
      </c>
      <c r="B12" s="7" t="s">
        <v>11</v>
      </c>
      <c r="C12" s="7">
        <v>794.14</v>
      </c>
      <c r="D12" s="42"/>
      <c r="E12" s="37"/>
      <c r="F12" s="37"/>
      <c r="G12" s="37"/>
      <c r="H12" s="37"/>
    </row>
    <row r="13" spans="1:8" ht="15">
      <c r="A13" s="40" t="s">
        <v>58</v>
      </c>
      <c r="B13" s="7" t="s">
        <v>12</v>
      </c>
      <c r="C13" s="7">
        <v>5359.31</v>
      </c>
      <c r="D13" s="42"/>
      <c r="E13" s="37"/>
      <c r="F13" s="37"/>
      <c r="G13" s="37"/>
      <c r="H13" s="37"/>
    </row>
    <row r="14" spans="1:8" ht="15">
      <c r="A14" s="40" t="s">
        <v>59</v>
      </c>
      <c r="B14" s="7" t="s">
        <v>13</v>
      </c>
      <c r="C14" s="7">
        <v>3342.53</v>
      </c>
      <c r="D14" s="42"/>
      <c r="E14" s="37"/>
      <c r="F14" s="37"/>
      <c r="G14" s="37"/>
      <c r="H14" s="37"/>
    </row>
    <row r="15" spans="1:8" ht="15">
      <c r="A15" s="40" t="s">
        <v>60</v>
      </c>
      <c r="B15" s="7" t="s">
        <v>14</v>
      </c>
      <c r="C15" s="7">
        <v>2089.54</v>
      </c>
      <c r="D15" s="42"/>
      <c r="E15" s="37"/>
      <c r="F15" s="37"/>
      <c r="G15" s="37"/>
      <c r="H15" s="37"/>
    </row>
    <row r="16" spans="1:8" ht="15">
      <c r="A16" s="40" t="s">
        <v>61</v>
      </c>
      <c r="B16" s="7" t="s">
        <v>15</v>
      </c>
      <c r="C16" s="7">
        <v>12192.17</v>
      </c>
      <c r="D16" s="42"/>
      <c r="E16" s="37"/>
      <c r="F16" s="37"/>
      <c r="G16" s="37"/>
      <c r="H16" s="37"/>
    </row>
    <row r="17" spans="1:8" ht="15">
      <c r="A17" s="40" t="s">
        <v>62</v>
      </c>
      <c r="B17" s="7" t="s">
        <v>16</v>
      </c>
      <c r="C17" s="7">
        <v>7562.14</v>
      </c>
      <c r="D17" s="42"/>
      <c r="E17" s="37"/>
      <c r="F17" s="37"/>
      <c r="G17" s="37"/>
      <c r="H17" s="37"/>
    </row>
    <row r="18" spans="1:8" ht="15">
      <c r="A18" s="40" t="s">
        <v>63</v>
      </c>
      <c r="B18" s="7" t="s">
        <v>41</v>
      </c>
      <c r="C18" s="7">
        <v>10842.73</v>
      </c>
      <c r="D18" s="42"/>
      <c r="E18" s="37"/>
      <c r="F18" s="37"/>
      <c r="G18" s="37"/>
      <c r="H18" s="37"/>
    </row>
    <row r="19" spans="1:8" ht="15">
      <c r="A19" s="40" t="s">
        <v>64</v>
      </c>
      <c r="B19" s="7" t="s">
        <v>18</v>
      </c>
      <c r="C19" s="7">
        <v>3299.73</v>
      </c>
      <c r="D19" s="42"/>
      <c r="E19" s="37"/>
      <c r="F19" s="37"/>
      <c r="G19" s="37"/>
      <c r="H19" s="37"/>
    </row>
    <row r="20" spans="1:8" ht="15">
      <c r="A20" s="40" t="s">
        <v>65</v>
      </c>
      <c r="B20" s="7" t="s">
        <v>19</v>
      </c>
      <c r="C20" s="7">
        <v>5489.69</v>
      </c>
      <c r="D20" s="42"/>
      <c r="E20" s="37"/>
      <c r="F20" s="37"/>
      <c r="G20" s="37"/>
      <c r="H20" s="37"/>
    </row>
    <row r="21" spans="1:8" ht="15">
      <c r="A21" s="40" t="s">
        <v>66</v>
      </c>
      <c r="B21" s="7" t="s">
        <v>20</v>
      </c>
      <c r="C21" s="7">
        <v>9258.21</v>
      </c>
      <c r="D21" s="42"/>
      <c r="E21" s="37"/>
      <c r="F21" s="37"/>
      <c r="G21" s="37"/>
      <c r="H21" s="37"/>
    </row>
    <row r="22" spans="1:8" ht="15">
      <c r="A22" s="40" t="s">
        <v>67</v>
      </c>
      <c r="B22" s="7" t="s">
        <v>21</v>
      </c>
      <c r="C22" s="7"/>
      <c r="D22" s="42"/>
      <c r="E22" s="37"/>
      <c r="F22" s="37"/>
      <c r="G22" s="37"/>
      <c r="H22" s="37"/>
    </row>
    <row r="23" spans="1:8" ht="15">
      <c r="A23" s="40" t="s">
        <v>68</v>
      </c>
      <c r="B23" s="7" t="s">
        <v>22</v>
      </c>
      <c r="C23" s="7"/>
      <c r="D23" s="42"/>
      <c r="E23" s="37"/>
      <c r="F23" s="37"/>
      <c r="G23" s="37"/>
      <c r="H23" s="37"/>
    </row>
    <row r="24" spans="1:8" ht="15">
      <c r="A24" s="40" t="s">
        <v>69</v>
      </c>
      <c r="B24" s="7" t="s">
        <v>23</v>
      </c>
      <c r="C24" s="7"/>
      <c r="D24" s="42"/>
      <c r="E24" s="37"/>
      <c r="F24" s="37"/>
      <c r="G24" s="37"/>
      <c r="H24" s="37"/>
    </row>
    <row r="25" spans="1:8" ht="15">
      <c r="A25" s="40" t="s">
        <v>70</v>
      </c>
      <c r="B25" s="7" t="s">
        <v>24</v>
      </c>
      <c r="C25" s="7"/>
      <c r="D25" s="42"/>
      <c r="E25" s="37"/>
      <c r="F25" s="37"/>
      <c r="G25" s="37"/>
      <c r="H25" s="37"/>
    </row>
    <row r="26" spans="1:8" ht="15">
      <c r="A26" s="40" t="s">
        <v>71</v>
      </c>
      <c r="B26" s="7" t="s">
        <v>25</v>
      </c>
      <c r="C26" s="7">
        <v>6943.65</v>
      </c>
      <c r="D26" s="42"/>
      <c r="E26" s="37"/>
      <c r="F26" s="37"/>
      <c r="G26" s="37"/>
      <c r="H26" s="37"/>
    </row>
    <row r="27" spans="1:8" ht="15">
      <c r="A27" s="40" t="s">
        <v>72</v>
      </c>
      <c r="B27" s="7" t="s">
        <v>26</v>
      </c>
      <c r="C27" s="7">
        <v>2165.28</v>
      </c>
      <c r="D27" s="42"/>
      <c r="E27" s="37"/>
      <c r="F27" s="37"/>
      <c r="G27" s="37"/>
      <c r="H27" s="37"/>
    </row>
    <row r="28" spans="1:8" ht="15">
      <c r="A28" s="40" t="s">
        <v>73</v>
      </c>
      <c r="B28" s="7" t="s">
        <v>27</v>
      </c>
      <c r="C28" s="7"/>
      <c r="D28" s="42"/>
      <c r="E28" s="37"/>
      <c r="F28" s="37"/>
      <c r="G28" s="37"/>
      <c r="H28" s="37"/>
    </row>
    <row r="29" spans="1:8" ht="15">
      <c r="A29" s="40" t="s">
        <v>74</v>
      </c>
      <c r="B29" s="7" t="s">
        <v>28</v>
      </c>
      <c r="C29" s="7">
        <v>271</v>
      </c>
      <c r="D29" s="42"/>
      <c r="E29" s="37"/>
      <c r="F29" s="37"/>
      <c r="G29" s="37"/>
      <c r="H29" s="37"/>
    </row>
    <row r="30" spans="1:8" ht="15">
      <c r="A30" s="40" t="s">
        <v>75</v>
      </c>
      <c r="B30" s="7" t="s">
        <v>29</v>
      </c>
      <c r="C30" s="7">
        <v>1914.43</v>
      </c>
      <c r="D30" s="42"/>
      <c r="E30" s="37"/>
      <c r="F30" s="37"/>
      <c r="G30" s="37"/>
      <c r="H30" s="37"/>
    </row>
    <row r="31" spans="1:8" ht="15">
      <c r="A31" s="40" t="s">
        <v>76</v>
      </c>
      <c r="B31" s="7" t="s">
        <v>30</v>
      </c>
      <c r="C31" s="7">
        <v>3055.11</v>
      </c>
      <c r="D31" s="42"/>
      <c r="E31" s="37"/>
      <c r="F31" s="37"/>
      <c r="G31" s="37"/>
      <c r="H31" s="37"/>
    </row>
    <row r="32" spans="1:8" ht="15">
      <c r="A32" s="40" t="s">
        <v>77</v>
      </c>
      <c r="B32" s="7" t="s">
        <v>31</v>
      </c>
      <c r="C32" s="7"/>
      <c r="D32" s="42"/>
      <c r="E32" s="37"/>
      <c r="F32" s="37"/>
      <c r="G32" s="37"/>
      <c r="H32" s="37"/>
    </row>
    <row r="33" spans="1:8" ht="15">
      <c r="A33" s="40" t="s">
        <v>78</v>
      </c>
      <c r="B33" s="7" t="s">
        <v>32</v>
      </c>
      <c r="C33" s="7"/>
      <c r="D33" s="42"/>
      <c r="E33" s="37"/>
      <c r="F33" s="37"/>
      <c r="G33" s="37"/>
      <c r="H33" s="37"/>
    </row>
    <row r="34" spans="1:8" ht="15">
      <c r="A34" s="40" t="s">
        <v>79</v>
      </c>
      <c r="B34" s="7" t="s">
        <v>33</v>
      </c>
      <c r="C34" s="7">
        <v>2979.83</v>
      </c>
      <c r="D34" s="42"/>
      <c r="E34" s="37"/>
      <c r="F34" s="37"/>
      <c r="G34" s="37"/>
      <c r="H34" s="37"/>
    </row>
    <row r="35" spans="1:8" ht="15">
      <c r="A35" s="40" t="s">
        <v>81</v>
      </c>
      <c r="B35" s="7" t="s">
        <v>34</v>
      </c>
      <c r="C35" s="7"/>
      <c r="D35" s="42"/>
      <c r="E35" s="37"/>
      <c r="F35" s="37"/>
      <c r="G35" s="37"/>
      <c r="H35" s="37"/>
    </row>
    <row r="36" spans="1:8" ht="15">
      <c r="A36" s="40" t="s">
        <v>82</v>
      </c>
      <c r="B36" s="7" t="s">
        <v>35</v>
      </c>
      <c r="C36" s="7">
        <v>1264.21</v>
      </c>
      <c r="D36" s="42"/>
      <c r="E36" s="37"/>
      <c r="F36" s="37"/>
      <c r="G36" s="37"/>
      <c r="H36" s="37"/>
    </row>
    <row r="37" spans="1:8" ht="15">
      <c r="A37" s="40" t="s">
        <v>83</v>
      </c>
      <c r="B37" s="7" t="s">
        <v>88</v>
      </c>
      <c r="C37" s="7"/>
      <c r="D37" s="42"/>
      <c r="E37" s="37"/>
      <c r="F37" s="37"/>
      <c r="G37" s="37"/>
      <c r="H37" s="37"/>
    </row>
    <row r="38" spans="1:8" ht="15">
      <c r="A38" s="40" t="s">
        <v>84</v>
      </c>
      <c r="B38" s="7" t="s">
        <v>91</v>
      </c>
      <c r="C38" s="7">
        <v>1591.53</v>
      </c>
      <c r="D38" s="42"/>
      <c r="E38" s="37"/>
      <c r="F38" s="37"/>
      <c r="G38" s="37"/>
      <c r="H38" s="37"/>
    </row>
    <row r="39" spans="1:8" ht="15">
      <c r="A39" s="40" t="s">
        <v>85</v>
      </c>
      <c r="B39" s="7" t="s">
        <v>92</v>
      </c>
      <c r="C39" s="7">
        <v>2865.24</v>
      </c>
      <c r="D39" s="42"/>
      <c r="E39" s="37"/>
      <c r="F39" s="37"/>
      <c r="G39" s="37"/>
      <c r="H39" s="37"/>
    </row>
    <row r="40" spans="1:8" ht="15">
      <c r="A40" s="40" t="s">
        <v>86</v>
      </c>
      <c r="B40" s="7" t="s">
        <v>94</v>
      </c>
      <c r="C40" s="7"/>
      <c r="D40" s="42"/>
      <c r="E40" s="37"/>
      <c r="F40" s="37"/>
      <c r="G40" s="37"/>
      <c r="H40" s="37"/>
    </row>
    <row r="41" spans="1:8" ht="15">
      <c r="A41" s="40" t="s">
        <v>87</v>
      </c>
      <c r="B41" s="7" t="s">
        <v>97</v>
      </c>
      <c r="C41" s="7"/>
      <c r="D41" s="42"/>
      <c r="E41" s="37"/>
      <c r="F41" s="37"/>
      <c r="G41" s="37"/>
      <c r="H41" s="37"/>
    </row>
    <row r="42" spans="1:8" ht="15">
      <c r="A42" s="40" t="s">
        <v>93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40" t="s">
        <v>95</v>
      </c>
      <c r="B43" s="7" t="s">
        <v>102</v>
      </c>
      <c r="C43" s="7"/>
      <c r="D43" s="42"/>
      <c r="E43" s="37"/>
      <c r="F43" s="37"/>
      <c r="G43" s="37"/>
      <c r="H43" s="37"/>
    </row>
    <row r="44" spans="1:8" ht="15">
      <c r="A44" s="53"/>
      <c r="B44" s="7" t="s">
        <v>36</v>
      </c>
      <c r="C44" s="7">
        <f>SUM(C7:C43)</f>
        <v>98393.1</v>
      </c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6" sqref="C6:D42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4" t="s">
        <v>120</v>
      </c>
      <c r="B3" s="94"/>
      <c r="C3" s="94"/>
      <c r="D3" s="94"/>
      <c r="E3" s="94"/>
      <c r="F3" s="94"/>
      <c r="G3" s="94"/>
    </row>
    <row r="4" spans="1:7" ht="15">
      <c r="A4" s="95"/>
      <c r="B4" s="95"/>
      <c r="C4" s="44" t="s">
        <v>44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45</v>
      </c>
      <c r="D5" s="51" t="s">
        <v>46</v>
      </c>
      <c r="E5" s="52" t="s">
        <v>49</v>
      </c>
      <c r="F5" s="37"/>
      <c r="G5" s="37"/>
    </row>
    <row r="6" spans="1:7" ht="15">
      <c r="A6" s="40" t="s">
        <v>80</v>
      </c>
      <c r="B6" s="7" t="s">
        <v>6</v>
      </c>
      <c r="C6" s="6">
        <v>22267.53</v>
      </c>
      <c r="D6" s="6">
        <v>51564.75</v>
      </c>
      <c r="E6" s="8">
        <f>C6+D6</f>
        <v>73832.28</v>
      </c>
      <c r="F6" s="37"/>
      <c r="G6" s="37"/>
    </row>
    <row r="7" spans="1:7" ht="15">
      <c r="A7" s="40" t="s">
        <v>53</v>
      </c>
      <c r="B7" s="7" t="s">
        <v>40</v>
      </c>
      <c r="C7" s="6">
        <v>7556.32</v>
      </c>
      <c r="D7" s="6">
        <v>17620.27</v>
      </c>
      <c r="E7" s="8">
        <f aca="true" t="shared" si="0" ref="E7:E43">C7+D7</f>
        <v>25176.59</v>
      </c>
      <c r="F7" s="37"/>
      <c r="G7" s="37"/>
    </row>
    <row r="8" spans="1:7" ht="15">
      <c r="A8" s="40" t="s">
        <v>54</v>
      </c>
      <c r="B8" s="7" t="s">
        <v>8</v>
      </c>
      <c r="C8" s="6">
        <v>186.59</v>
      </c>
      <c r="D8" s="6">
        <v>654.3</v>
      </c>
      <c r="E8" s="8">
        <f t="shared" si="0"/>
        <v>840.89</v>
      </c>
      <c r="F8" s="37"/>
      <c r="G8" s="37"/>
    </row>
    <row r="9" spans="1:7" ht="15">
      <c r="A9" s="40" t="s">
        <v>55</v>
      </c>
      <c r="B9" s="7" t="s">
        <v>9</v>
      </c>
      <c r="C9" s="6">
        <v>3381.18</v>
      </c>
      <c r="D9" s="6">
        <v>5276.2</v>
      </c>
      <c r="E9" s="8">
        <f t="shared" si="0"/>
        <v>8657.38</v>
      </c>
      <c r="F9" s="37"/>
      <c r="G9" s="37"/>
    </row>
    <row r="10" spans="1:7" ht="15">
      <c r="A10" s="40" t="s">
        <v>56</v>
      </c>
      <c r="B10" s="7" t="s">
        <v>10</v>
      </c>
      <c r="C10" s="6">
        <v>175.07</v>
      </c>
      <c r="D10" s="6">
        <v>664.15</v>
      </c>
      <c r="E10" s="8">
        <f t="shared" si="0"/>
        <v>839.22</v>
      </c>
      <c r="F10" s="37"/>
      <c r="G10" s="37"/>
    </row>
    <row r="11" spans="1:7" ht="15">
      <c r="A11" s="40" t="s">
        <v>57</v>
      </c>
      <c r="B11" s="7" t="s">
        <v>11</v>
      </c>
      <c r="C11" s="6">
        <v>1426.65</v>
      </c>
      <c r="D11" s="6">
        <v>3486.77</v>
      </c>
      <c r="E11" s="8">
        <f t="shared" si="0"/>
        <v>4913.42</v>
      </c>
      <c r="F11" s="37"/>
      <c r="G11" s="37"/>
    </row>
    <row r="12" spans="1:7" ht="15">
      <c r="A12" s="40" t="s">
        <v>58</v>
      </c>
      <c r="B12" s="7" t="s">
        <v>12</v>
      </c>
      <c r="C12" s="6">
        <v>4332.37</v>
      </c>
      <c r="D12" s="6">
        <v>6953.51</v>
      </c>
      <c r="E12" s="8">
        <f t="shared" si="0"/>
        <v>11285.880000000001</v>
      </c>
      <c r="F12" s="37"/>
      <c r="G12" s="37"/>
    </row>
    <row r="13" spans="1:7" ht="15">
      <c r="A13" s="40" t="s">
        <v>59</v>
      </c>
      <c r="B13" s="7" t="s">
        <v>13</v>
      </c>
      <c r="C13" s="6">
        <v>12309.86</v>
      </c>
      <c r="D13" s="6">
        <v>28057.78</v>
      </c>
      <c r="E13" s="8">
        <f t="shared" si="0"/>
        <v>40367.64</v>
      </c>
      <c r="F13" s="37"/>
      <c r="G13" s="37"/>
    </row>
    <row r="14" spans="1:7" ht="15">
      <c r="A14" s="40" t="s">
        <v>60</v>
      </c>
      <c r="B14" s="7" t="s">
        <v>14</v>
      </c>
      <c r="C14" s="6">
        <v>1839.75</v>
      </c>
      <c r="D14" s="6">
        <v>6351.79</v>
      </c>
      <c r="E14" s="8">
        <f t="shared" si="0"/>
        <v>8191.54</v>
      </c>
      <c r="F14" s="37"/>
      <c r="G14" s="37"/>
    </row>
    <row r="15" spans="1:7" ht="15">
      <c r="A15" s="40" t="s">
        <v>61</v>
      </c>
      <c r="B15" s="7" t="s">
        <v>15</v>
      </c>
      <c r="C15" s="6">
        <v>38077.78</v>
      </c>
      <c r="D15" s="6">
        <v>88986.64</v>
      </c>
      <c r="E15" s="8">
        <f t="shared" si="0"/>
        <v>127064.42</v>
      </c>
      <c r="F15" s="37"/>
      <c r="G15" s="37"/>
    </row>
    <row r="16" spans="1:7" ht="15">
      <c r="A16" s="40" t="s">
        <v>62</v>
      </c>
      <c r="B16" s="7" t="s">
        <v>16</v>
      </c>
      <c r="C16" s="6">
        <v>7460.06</v>
      </c>
      <c r="D16" s="6">
        <v>23866.66</v>
      </c>
      <c r="E16" s="8">
        <f t="shared" si="0"/>
        <v>31326.72</v>
      </c>
      <c r="F16" s="37"/>
      <c r="G16" s="37"/>
    </row>
    <row r="17" spans="1:7" ht="15">
      <c r="A17" s="40" t="s">
        <v>63</v>
      </c>
      <c r="B17" s="7" t="s">
        <v>41</v>
      </c>
      <c r="C17" s="6">
        <v>6994.38</v>
      </c>
      <c r="D17" s="6">
        <v>21009.57</v>
      </c>
      <c r="E17" s="8">
        <f t="shared" si="0"/>
        <v>28003.95</v>
      </c>
      <c r="F17" s="37"/>
      <c r="G17" s="37"/>
    </row>
    <row r="18" spans="1:7" ht="15">
      <c r="A18" s="40" t="s">
        <v>64</v>
      </c>
      <c r="B18" s="7" t="s">
        <v>18</v>
      </c>
      <c r="C18" s="6">
        <v>3653.47</v>
      </c>
      <c r="D18" s="6">
        <v>11278.94</v>
      </c>
      <c r="E18" s="8">
        <f t="shared" si="0"/>
        <v>14932.41</v>
      </c>
      <c r="F18" s="37"/>
      <c r="G18" s="37"/>
    </row>
    <row r="19" spans="1:7" ht="15">
      <c r="A19" s="40" t="s">
        <v>65</v>
      </c>
      <c r="B19" s="7" t="s">
        <v>19</v>
      </c>
      <c r="C19" s="6">
        <v>3855.98</v>
      </c>
      <c r="D19" s="6">
        <v>8421.91</v>
      </c>
      <c r="E19" s="8">
        <f t="shared" si="0"/>
        <v>12277.89</v>
      </c>
      <c r="F19" s="37"/>
      <c r="G19" s="37"/>
    </row>
    <row r="20" spans="1:7" ht="15">
      <c r="A20" s="40" t="s">
        <v>66</v>
      </c>
      <c r="B20" s="7" t="s">
        <v>20</v>
      </c>
      <c r="C20" s="6">
        <v>4446.43</v>
      </c>
      <c r="D20" s="6">
        <v>13548.44</v>
      </c>
      <c r="E20" s="8">
        <f t="shared" si="0"/>
        <v>17994.870000000003</v>
      </c>
      <c r="F20" s="37"/>
      <c r="G20" s="37"/>
    </row>
    <row r="21" spans="1:7" ht="15">
      <c r="A21" s="40" t="s">
        <v>67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68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69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70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71</v>
      </c>
      <c r="B25" s="7" t="s">
        <v>25</v>
      </c>
      <c r="C25" s="6">
        <v>1455.63</v>
      </c>
      <c r="D25" s="6">
        <v>7733.42</v>
      </c>
      <c r="E25" s="8">
        <f t="shared" si="0"/>
        <v>9189.05</v>
      </c>
      <c r="F25" s="37"/>
      <c r="G25" s="37"/>
    </row>
    <row r="26" spans="1:7" ht="15">
      <c r="A26" s="40" t="s">
        <v>72</v>
      </c>
      <c r="B26" s="7" t="s">
        <v>26</v>
      </c>
      <c r="C26" s="6">
        <v>3214.3</v>
      </c>
      <c r="D26" s="6">
        <v>10143.68</v>
      </c>
      <c r="E26" s="8">
        <f t="shared" si="0"/>
        <v>13357.98</v>
      </c>
      <c r="F26" s="37"/>
      <c r="G26" s="37"/>
    </row>
    <row r="27" spans="1:7" ht="15">
      <c r="A27" s="40" t="s">
        <v>73</v>
      </c>
      <c r="B27" s="7" t="s">
        <v>27</v>
      </c>
      <c r="C27" s="6">
        <v>361.71</v>
      </c>
      <c r="D27" s="6">
        <v>1728.41</v>
      </c>
      <c r="E27" s="8">
        <f t="shared" si="0"/>
        <v>2090.12</v>
      </c>
      <c r="F27" s="37"/>
      <c r="G27" s="37"/>
    </row>
    <row r="28" spans="1:7" ht="15">
      <c r="A28" s="40" t="s">
        <v>74</v>
      </c>
      <c r="B28" s="7" t="s">
        <v>28</v>
      </c>
      <c r="C28" s="6">
        <v>49.9</v>
      </c>
      <c r="D28" s="6">
        <v>355.88</v>
      </c>
      <c r="E28" s="8">
        <f t="shared" si="0"/>
        <v>405.78</v>
      </c>
      <c r="F28" s="37"/>
      <c r="G28" s="37"/>
    </row>
    <row r="29" spans="1:7" ht="15">
      <c r="A29" s="40" t="s">
        <v>75</v>
      </c>
      <c r="B29" s="7" t="s">
        <v>29</v>
      </c>
      <c r="C29" s="6">
        <v>10844.71</v>
      </c>
      <c r="D29" s="6">
        <v>26602.65</v>
      </c>
      <c r="E29" s="8">
        <f t="shared" si="0"/>
        <v>37447.36</v>
      </c>
      <c r="F29" s="37"/>
      <c r="G29" s="37"/>
    </row>
    <row r="30" spans="1:7" ht="15">
      <c r="A30" s="40" t="s">
        <v>76</v>
      </c>
      <c r="B30" s="7" t="s">
        <v>30</v>
      </c>
      <c r="C30" s="6">
        <v>3293.51</v>
      </c>
      <c r="D30" s="6">
        <v>10974.35</v>
      </c>
      <c r="E30" s="8">
        <f t="shared" si="0"/>
        <v>14267.86</v>
      </c>
      <c r="F30" s="37"/>
      <c r="G30" s="37"/>
    </row>
    <row r="31" spans="1:7" ht="15">
      <c r="A31" s="40" t="s">
        <v>77</v>
      </c>
      <c r="B31" s="7" t="s">
        <v>31</v>
      </c>
      <c r="C31" s="6">
        <v>1208.08</v>
      </c>
      <c r="D31" s="6">
        <v>3042.3</v>
      </c>
      <c r="E31" s="8">
        <f t="shared" si="0"/>
        <v>4250.38</v>
      </c>
      <c r="F31" s="37"/>
      <c r="G31" s="37"/>
    </row>
    <row r="32" spans="1:7" ht="15">
      <c r="A32" s="40" t="s">
        <v>78</v>
      </c>
      <c r="B32" s="7" t="s">
        <v>32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79</v>
      </c>
      <c r="B33" s="7" t="s">
        <v>33</v>
      </c>
      <c r="C33" s="6">
        <v>4637.12</v>
      </c>
      <c r="D33" s="6">
        <v>10828.89</v>
      </c>
      <c r="E33" s="8">
        <f t="shared" si="0"/>
        <v>15466.009999999998</v>
      </c>
      <c r="F33" s="37"/>
      <c r="G33" s="37"/>
    </row>
    <row r="34" spans="1:7" ht="15">
      <c r="A34" s="40" t="s">
        <v>81</v>
      </c>
      <c r="B34" s="7" t="s">
        <v>34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82</v>
      </c>
      <c r="B35" s="7" t="s">
        <v>35</v>
      </c>
      <c r="C35" s="6">
        <v>780.42</v>
      </c>
      <c r="D35" s="6">
        <v>1337.65</v>
      </c>
      <c r="E35" s="8">
        <f t="shared" si="0"/>
        <v>2118.07</v>
      </c>
      <c r="F35" s="37"/>
      <c r="G35" s="37"/>
    </row>
    <row r="36" spans="1:7" ht="15">
      <c r="A36" s="40" t="s">
        <v>83</v>
      </c>
      <c r="B36" s="7" t="s">
        <v>88</v>
      </c>
      <c r="C36" s="6"/>
      <c r="D36" s="6"/>
      <c r="E36" s="8">
        <f t="shared" si="0"/>
        <v>0</v>
      </c>
      <c r="F36" s="37"/>
      <c r="G36" s="37"/>
    </row>
    <row r="37" spans="1:7" ht="15">
      <c r="A37" s="40" t="s">
        <v>84</v>
      </c>
      <c r="B37" s="7" t="s">
        <v>91</v>
      </c>
      <c r="C37" s="6">
        <v>2837.23</v>
      </c>
      <c r="D37" s="6">
        <v>6781.82</v>
      </c>
      <c r="E37" s="8">
        <f t="shared" si="0"/>
        <v>9619.05</v>
      </c>
      <c r="F37" s="37"/>
      <c r="G37" s="37"/>
    </row>
    <row r="38" spans="1:7" ht="15">
      <c r="A38" s="40" t="s">
        <v>85</v>
      </c>
      <c r="B38" s="7" t="s">
        <v>92</v>
      </c>
      <c r="C38" s="6">
        <v>9333.28</v>
      </c>
      <c r="D38" s="6">
        <v>27184.46</v>
      </c>
      <c r="E38" s="8">
        <f t="shared" si="0"/>
        <v>36517.74</v>
      </c>
      <c r="F38" s="37"/>
      <c r="G38" s="37"/>
    </row>
    <row r="39" spans="1:7" ht="15">
      <c r="A39" s="40" t="s">
        <v>86</v>
      </c>
      <c r="B39" s="7" t="s">
        <v>94</v>
      </c>
      <c r="C39" s="6"/>
      <c r="D39" s="6"/>
      <c r="E39" s="8">
        <f t="shared" si="0"/>
        <v>0</v>
      </c>
      <c r="F39" s="37"/>
      <c r="G39" s="37"/>
    </row>
    <row r="40" spans="1:7" ht="15">
      <c r="A40" s="40" t="s">
        <v>87</v>
      </c>
      <c r="B40" s="7" t="s">
        <v>97</v>
      </c>
      <c r="C40" s="6">
        <v>49.71</v>
      </c>
      <c r="D40" s="6">
        <v>509.02</v>
      </c>
      <c r="E40" s="8">
        <f t="shared" si="0"/>
        <v>558.73</v>
      </c>
      <c r="F40" s="37"/>
      <c r="G40" s="37"/>
    </row>
    <row r="41" spans="1:7" ht="15">
      <c r="A41" s="40" t="s">
        <v>93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95</v>
      </c>
      <c r="B42" s="7" t="s">
        <v>102</v>
      </c>
      <c r="C42" s="6"/>
      <c r="D42" s="6"/>
      <c r="E42" s="8">
        <f t="shared" si="0"/>
        <v>0</v>
      </c>
      <c r="F42" s="37"/>
      <c r="G42" s="37"/>
    </row>
    <row r="43" spans="1:7" ht="15">
      <c r="A43" s="53"/>
      <c r="B43" s="7" t="s">
        <v>36</v>
      </c>
      <c r="C43" s="7">
        <f>SUM(C6:C42)</f>
        <v>156029.02000000002</v>
      </c>
      <c r="D43" s="7">
        <f>SUM(D6:D42)</f>
        <v>394964.20999999996</v>
      </c>
      <c r="E43" s="8">
        <f t="shared" si="0"/>
        <v>550993.23</v>
      </c>
      <c r="F43" s="37"/>
      <c r="G43" s="37"/>
    </row>
    <row r="44" spans="1:7" ht="14.25">
      <c r="A44" s="37"/>
      <c r="B44" s="37"/>
      <c r="C44" s="37"/>
      <c r="D44" s="37"/>
      <c r="E44" s="1"/>
      <c r="F44" s="37"/>
      <c r="G44" s="37"/>
    </row>
    <row r="45" spans="1:7" ht="14.25">
      <c r="A45" s="37"/>
      <c r="B45" s="37"/>
      <c r="C45" s="37"/>
      <c r="D45" s="37"/>
      <c r="E45" s="37"/>
      <c r="F45" s="37"/>
      <c r="G45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0">
      <selection activeCell="J37" sqref="J37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3" t="s">
        <v>121</v>
      </c>
      <c r="B3" s="93"/>
      <c r="C3" s="93"/>
      <c r="D3" s="93"/>
      <c r="E3" s="93"/>
      <c r="F3" s="93"/>
    </row>
    <row r="4" spans="1:6" ht="15">
      <c r="A4" s="96"/>
      <c r="B4" s="96"/>
      <c r="C4" s="96"/>
      <c r="D4" s="96"/>
      <c r="E4" s="96"/>
      <c r="F4" s="37"/>
    </row>
    <row r="5" spans="1:6" ht="14.25">
      <c r="A5" s="95"/>
      <c r="B5" s="95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47</v>
      </c>
      <c r="D6" s="51" t="s">
        <v>48</v>
      </c>
      <c r="E6" s="37"/>
      <c r="F6" s="37"/>
    </row>
    <row r="7" spans="1:6" ht="15">
      <c r="A7" s="40" t="s">
        <v>80</v>
      </c>
      <c r="B7" s="7" t="s">
        <v>6</v>
      </c>
      <c r="C7" s="54">
        <v>14400</v>
      </c>
      <c r="D7" s="7"/>
      <c r="E7" s="37"/>
      <c r="F7" s="37"/>
    </row>
    <row r="8" spans="1:6" ht="15">
      <c r="A8" s="40" t="s">
        <v>53</v>
      </c>
      <c r="B8" s="7" t="s">
        <v>40</v>
      </c>
      <c r="C8" s="54">
        <v>3600</v>
      </c>
      <c r="D8" s="7"/>
      <c r="E8" s="37"/>
      <c r="F8" s="37"/>
    </row>
    <row r="9" spans="1:6" ht="15">
      <c r="A9" s="40" t="s">
        <v>54</v>
      </c>
      <c r="B9" s="7" t="s">
        <v>8</v>
      </c>
      <c r="C9" s="54">
        <v>120</v>
      </c>
      <c r="D9" s="7"/>
      <c r="E9" s="37"/>
      <c r="F9" s="37"/>
    </row>
    <row r="10" spans="1:6" ht="15">
      <c r="A10" s="40" t="s">
        <v>55</v>
      </c>
      <c r="B10" s="7" t="s">
        <v>9</v>
      </c>
      <c r="C10" s="54">
        <v>840</v>
      </c>
      <c r="D10" s="7"/>
      <c r="E10" s="37"/>
      <c r="F10" s="37"/>
    </row>
    <row r="11" spans="1:6" ht="15">
      <c r="A11" s="40" t="s">
        <v>56</v>
      </c>
      <c r="B11" s="7" t="s">
        <v>10</v>
      </c>
      <c r="C11" s="54">
        <v>120</v>
      </c>
      <c r="D11" s="7"/>
      <c r="E11" s="37"/>
      <c r="F11" s="37"/>
    </row>
    <row r="12" spans="1:6" ht="15">
      <c r="A12" s="40" t="s">
        <v>57</v>
      </c>
      <c r="B12" s="7" t="s">
        <v>11</v>
      </c>
      <c r="C12" s="54">
        <v>840</v>
      </c>
      <c r="D12" s="7"/>
      <c r="E12" s="37"/>
      <c r="F12" s="37"/>
    </row>
    <row r="13" spans="1:6" ht="15">
      <c r="A13" s="40" t="s">
        <v>58</v>
      </c>
      <c r="B13" s="7" t="s">
        <v>12</v>
      </c>
      <c r="C13" s="54">
        <v>2400</v>
      </c>
      <c r="D13" s="7">
        <v>480</v>
      </c>
      <c r="E13" s="37"/>
      <c r="F13" s="37"/>
    </row>
    <row r="14" spans="1:6" ht="15">
      <c r="A14" s="40" t="s">
        <v>59</v>
      </c>
      <c r="B14" s="7" t="s">
        <v>13</v>
      </c>
      <c r="C14" s="54">
        <v>6000</v>
      </c>
      <c r="D14" s="7"/>
      <c r="E14" s="37"/>
      <c r="F14" s="37"/>
    </row>
    <row r="15" spans="1:6" ht="15">
      <c r="A15" s="40" t="s">
        <v>60</v>
      </c>
      <c r="B15" s="7" t="s">
        <v>14</v>
      </c>
      <c r="C15" s="54">
        <v>1440</v>
      </c>
      <c r="D15" s="7">
        <v>480</v>
      </c>
      <c r="E15" s="37"/>
      <c r="F15" s="37"/>
    </row>
    <row r="16" spans="1:6" ht="15">
      <c r="A16" s="40" t="s">
        <v>61</v>
      </c>
      <c r="B16" s="7" t="s">
        <v>15</v>
      </c>
      <c r="C16" s="54">
        <v>14640</v>
      </c>
      <c r="D16" s="7">
        <v>1920</v>
      </c>
      <c r="E16" s="37"/>
      <c r="F16" s="37"/>
    </row>
    <row r="17" spans="1:6" ht="15">
      <c r="A17" s="40" t="s">
        <v>62</v>
      </c>
      <c r="B17" s="7" t="s">
        <v>16</v>
      </c>
      <c r="C17" s="54">
        <v>5400</v>
      </c>
      <c r="D17" s="7">
        <v>960</v>
      </c>
      <c r="E17" s="37"/>
      <c r="F17" s="37"/>
    </row>
    <row r="18" spans="1:6" ht="15">
      <c r="A18" s="40" t="s">
        <v>63</v>
      </c>
      <c r="B18" s="7" t="s">
        <v>41</v>
      </c>
      <c r="C18" s="54">
        <v>6480</v>
      </c>
      <c r="D18" s="7">
        <v>360</v>
      </c>
      <c r="E18" s="37"/>
      <c r="F18" s="37"/>
    </row>
    <row r="19" spans="1:6" ht="15">
      <c r="A19" s="40" t="s">
        <v>64</v>
      </c>
      <c r="B19" s="7" t="s">
        <v>18</v>
      </c>
      <c r="C19" s="54">
        <v>2400</v>
      </c>
      <c r="D19" s="7">
        <v>480</v>
      </c>
      <c r="E19" s="37"/>
      <c r="F19" s="37"/>
    </row>
    <row r="20" spans="1:6" ht="15">
      <c r="A20" s="40" t="s">
        <v>65</v>
      </c>
      <c r="B20" s="7" t="s">
        <v>19</v>
      </c>
      <c r="C20" s="54">
        <v>2160</v>
      </c>
      <c r="D20" s="7"/>
      <c r="E20" s="37"/>
      <c r="F20" s="37"/>
    </row>
    <row r="21" spans="1:6" ht="15">
      <c r="A21" s="40" t="s">
        <v>66</v>
      </c>
      <c r="B21" s="7" t="s">
        <v>20</v>
      </c>
      <c r="C21" s="54">
        <v>4680</v>
      </c>
      <c r="D21" s="7">
        <v>360</v>
      </c>
      <c r="E21" s="37"/>
      <c r="F21" s="37"/>
    </row>
    <row r="22" spans="1:6" ht="15">
      <c r="A22" s="40" t="s">
        <v>67</v>
      </c>
      <c r="B22" s="7" t="s">
        <v>21</v>
      </c>
      <c r="C22" s="54"/>
      <c r="D22" s="7"/>
      <c r="E22" s="37"/>
      <c r="F22" s="37"/>
    </row>
    <row r="23" spans="1:6" ht="15">
      <c r="A23" s="40" t="s">
        <v>68</v>
      </c>
      <c r="B23" s="7" t="s">
        <v>22</v>
      </c>
      <c r="C23" s="54"/>
      <c r="D23" s="7"/>
      <c r="E23" s="37"/>
      <c r="F23" s="37"/>
    </row>
    <row r="24" spans="1:6" ht="15">
      <c r="A24" s="40" t="s">
        <v>69</v>
      </c>
      <c r="B24" s="7" t="s">
        <v>23</v>
      </c>
      <c r="C24" s="54"/>
      <c r="D24" s="7"/>
      <c r="E24" s="37"/>
      <c r="F24" s="37"/>
    </row>
    <row r="25" spans="1:6" ht="15">
      <c r="A25" s="40" t="s">
        <v>70</v>
      </c>
      <c r="B25" s="7" t="s">
        <v>24</v>
      </c>
      <c r="C25" s="54"/>
      <c r="D25" s="7"/>
      <c r="E25" s="37"/>
      <c r="F25" s="37"/>
    </row>
    <row r="26" spans="1:6" ht="15">
      <c r="A26" s="40" t="s">
        <v>71</v>
      </c>
      <c r="B26" s="7" t="s">
        <v>25</v>
      </c>
      <c r="C26" s="54">
        <v>2520</v>
      </c>
      <c r="D26" s="7"/>
      <c r="E26" s="37"/>
      <c r="F26" s="37"/>
    </row>
    <row r="27" spans="1:6" ht="15">
      <c r="A27" s="40" t="s">
        <v>72</v>
      </c>
      <c r="B27" s="7" t="s">
        <v>26</v>
      </c>
      <c r="C27" s="54">
        <v>2280</v>
      </c>
      <c r="D27" s="7"/>
      <c r="E27" s="37"/>
      <c r="F27" s="37"/>
    </row>
    <row r="28" spans="1:6" ht="15">
      <c r="A28" s="40" t="s">
        <v>73</v>
      </c>
      <c r="B28" s="7" t="s">
        <v>27</v>
      </c>
      <c r="C28" s="54">
        <v>360</v>
      </c>
      <c r="D28" s="7"/>
      <c r="E28" s="37"/>
      <c r="F28" s="37"/>
    </row>
    <row r="29" spans="1:6" ht="15">
      <c r="A29" s="40" t="s">
        <v>74</v>
      </c>
      <c r="B29" s="7" t="s">
        <v>28</v>
      </c>
      <c r="C29" s="54">
        <v>240</v>
      </c>
      <c r="D29" s="7"/>
      <c r="E29" s="37"/>
      <c r="F29" s="37"/>
    </row>
    <row r="30" spans="1:6" ht="15">
      <c r="A30" s="40" t="s">
        <v>75</v>
      </c>
      <c r="B30" s="7" t="s">
        <v>29</v>
      </c>
      <c r="C30" s="54">
        <v>6360</v>
      </c>
      <c r="D30" s="7"/>
      <c r="E30" s="37"/>
      <c r="F30" s="37"/>
    </row>
    <row r="31" spans="1:6" ht="15">
      <c r="A31" s="40" t="s">
        <v>76</v>
      </c>
      <c r="B31" s="7" t="s">
        <v>30</v>
      </c>
      <c r="C31" s="54">
        <v>2640</v>
      </c>
      <c r="D31" s="7"/>
      <c r="E31" s="37"/>
      <c r="F31" s="37"/>
    </row>
    <row r="32" spans="1:6" ht="15">
      <c r="A32" s="40" t="s">
        <v>77</v>
      </c>
      <c r="B32" s="7" t="s">
        <v>31</v>
      </c>
      <c r="C32" s="54">
        <v>600</v>
      </c>
      <c r="D32" s="7"/>
      <c r="E32" s="37"/>
      <c r="F32" s="37"/>
    </row>
    <row r="33" spans="1:6" ht="15">
      <c r="A33" s="40" t="s">
        <v>78</v>
      </c>
      <c r="B33" s="7" t="s">
        <v>32</v>
      </c>
      <c r="C33" s="54"/>
      <c r="D33" s="7"/>
      <c r="E33" s="37"/>
      <c r="F33" s="37"/>
    </row>
    <row r="34" spans="1:6" ht="15">
      <c r="A34" s="40" t="s">
        <v>79</v>
      </c>
      <c r="B34" s="7" t="s">
        <v>33</v>
      </c>
      <c r="C34" s="54">
        <v>2640</v>
      </c>
      <c r="D34" s="7">
        <v>480</v>
      </c>
      <c r="E34" s="37"/>
      <c r="F34" s="37"/>
    </row>
    <row r="35" spans="1:6" ht="15">
      <c r="A35" s="40" t="s">
        <v>81</v>
      </c>
      <c r="B35" s="7" t="s">
        <v>34</v>
      </c>
      <c r="C35" s="54"/>
      <c r="D35" s="7"/>
      <c r="E35" s="37"/>
      <c r="F35" s="37"/>
    </row>
    <row r="36" spans="1:6" ht="15">
      <c r="A36" s="40" t="s">
        <v>82</v>
      </c>
      <c r="B36" s="7" t="s">
        <v>35</v>
      </c>
      <c r="C36" s="54">
        <v>600</v>
      </c>
      <c r="D36" s="7">
        <v>480</v>
      </c>
      <c r="E36" s="37"/>
      <c r="F36" s="37"/>
    </row>
    <row r="37" spans="1:6" ht="15">
      <c r="A37" s="40" t="s">
        <v>83</v>
      </c>
      <c r="B37" s="7" t="s">
        <v>88</v>
      </c>
      <c r="C37" s="54"/>
      <c r="D37" s="7"/>
      <c r="E37" s="37"/>
      <c r="F37" s="37"/>
    </row>
    <row r="38" spans="1:6" ht="15">
      <c r="A38" s="40" t="s">
        <v>84</v>
      </c>
      <c r="B38" s="7" t="s">
        <v>91</v>
      </c>
      <c r="C38" s="54">
        <v>1920</v>
      </c>
      <c r="D38" s="7"/>
      <c r="E38" s="37"/>
      <c r="F38" s="37"/>
    </row>
    <row r="39" spans="1:6" ht="15">
      <c r="A39" s="40" t="s">
        <v>85</v>
      </c>
      <c r="B39" s="7" t="s">
        <v>92</v>
      </c>
      <c r="C39" s="54">
        <v>5160</v>
      </c>
      <c r="D39" s="7"/>
      <c r="E39" s="37"/>
      <c r="F39" s="37"/>
    </row>
    <row r="40" spans="1:6" ht="15">
      <c r="A40" s="40" t="s">
        <v>86</v>
      </c>
      <c r="B40" s="7" t="s">
        <v>94</v>
      </c>
      <c r="C40" s="45"/>
      <c r="D40" s="6"/>
      <c r="E40" s="37"/>
      <c r="F40" s="37"/>
    </row>
    <row r="41" spans="1:6" ht="15">
      <c r="A41" s="40" t="s">
        <v>87</v>
      </c>
      <c r="B41" s="7" t="s">
        <v>97</v>
      </c>
      <c r="C41" s="54">
        <v>120</v>
      </c>
      <c r="D41" s="6"/>
      <c r="E41" s="37"/>
      <c r="F41" s="37"/>
    </row>
    <row r="42" spans="1:6" ht="15">
      <c r="A42" s="40" t="s">
        <v>93</v>
      </c>
      <c r="B42" s="7" t="s">
        <v>98</v>
      </c>
      <c r="C42" s="54"/>
      <c r="D42" s="6"/>
      <c r="E42" s="37"/>
      <c r="F42" s="37"/>
    </row>
    <row r="43" spans="1:6" ht="15">
      <c r="A43" s="40" t="s">
        <v>95</v>
      </c>
      <c r="B43" s="7" t="s">
        <v>102</v>
      </c>
      <c r="C43" s="54"/>
      <c r="D43" s="6"/>
      <c r="E43" s="37"/>
      <c r="F43" s="37"/>
    </row>
    <row r="44" spans="1:6" ht="15">
      <c r="A44" s="53"/>
      <c r="B44" s="7" t="s">
        <v>36</v>
      </c>
      <c r="C44" s="54">
        <f>SUM(C7:C43)</f>
        <v>90960</v>
      </c>
      <c r="D44" s="54">
        <f>SUM(D7:D43)</f>
        <v>6000</v>
      </c>
      <c r="E44" s="1"/>
      <c r="F44" s="37"/>
    </row>
    <row r="45" spans="1:6" ht="14.25">
      <c r="A45" s="37"/>
      <c r="B45" s="37"/>
      <c r="C45" s="1"/>
      <c r="D45" s="37"/>
      <c r="E45" s="37"/>
      <c r="F45" s="37"/>
    </row>
    <row r="46" spans="1:6" ht="14.25">
      <c r="A46" s="37"/>
      <c r="B46" s="37"/>
      <c r="C46" s="37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8"/>
  <sheetViews>
    <sheetView tabSelected="1" view="pageBreakPreview" zoomScale="60" workbookViewId="0" topLeftCell="A7">
      <selection activeCell="I12" sqref="I12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2" spans="1:9" ht="12.75">
      <c r="A2" s="91"/>
      <c r="B2" s="91"/>
      <c r="C2" s="91"/>
      <c r="D2" s="91"/>
      <c r="E2" s="91"/>
      <c r="F2" s="91"/>
      <c r="G2" s="91"/>
      <c r="H2" s="91"/>
      <c r="I2" s="91"/>
    </row>
    <row r="3" spans="1:9" ht="15">
      <c r="A3" s="96" t="s">
        <v>122</v>
      </c>
      <c r="B3" s="96"/>
      <c r="C3" s="96"/>
      <c r="D3" s="96"/>
      <c r="E3" s="96"/>
      <c r="F3" s="96"/>
      <c r="G3" s="96"/>
      <c r="H3" s="96"/>
      <c r="I3" s="96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114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13426.33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/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29706.52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14853.25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14853.26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59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59" t="s">
        <v>102</v>
      </c>
      <c r="C42" s="58"/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72839.36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7">
      <selection activeCell="G31" sqref="G31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93" t="s">
        <v>123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50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>
        <v>52197.49</v>
      </c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155.14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>
        <v>93.65</v>
      </c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1206.5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22006.56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31406.21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1468.7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102589.05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>
        <v>2381.64</v>
      </c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1991.21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12304.76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>
        <v>82.74</v>
      </c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>
        <v>154.91</v>
      </c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55458.41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28920.04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>
        <v>93.65</v>
      </c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157.59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>
        <v>3419.04</v>
      </c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91</v>
      </c>
      <c r="C37" s="8">
        <v>530.99</v>
      </c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92</v>
      </c>
      <c r="C38" s="8">
        <v>807.23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94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97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93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95</v>
      </c>
      <c r="B42" s="7" t="s">
        <v>102</v>
      </c>
      <c r="C42" s="58">
        <v>55.16</v>
      </c>
      <c r="D42" s="47"/>
      <c r="E42" s="12"/>
      <c r="F42" s="1"/>
      <c r="G42" s="1"/>
      <c r="H42" s="37"/>
      <c r="I42" s="37"/>
    </row>
    <row r="43" spans="1:9" ht="15.75" thickBot="1">
      <c r="A43" s="55"/>
      <c r="B43" s="56" t="s">
        <v>36</v>
      </c>
      <c r="C43" s="57">
        <f>SUM(C6:C42)</f>
        <v>317480.6699999999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7">
      <selection activeCell="G18" sqref="G18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3" t="s">
        <v>124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95"/>
      <c r="B4" s="95"/>
      <c r="C4" s="95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51</v>
      </c>
      <c r="D5" s="37"/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37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>
        <v>33788.09</v>
      </c>
      <c r="D15" s="37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91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92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94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97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93</v>
      </c>
      <c r="B41" s="7" t="s">
        <v>98</v>
      </c>
      <c r="C41" s="48"/>
      <c r="D41" s="37"/>
      <c r="E41" s="37"/>
      <c r="F41" s="37"/>
      <c r="G41" s="37"/>
      <c r="H41" s="37"/>
      <c r="I41" s="37"/>
    </row>
    <row r="42" spans="1:9" ht="15.75" thickBot="1">
      <c r="A42" s="40" t="s">
        <v>95</v>
      </c>
      <c r="B42" s="7" t="s">
        <v>102</v>
      </c>
      <c r="C42" s="73"/>
      <c r="D42" s="37"/>
      <c r="E42" s="37"/>
      <c r="F42" s="37"/>
      <c r="G42" s="37"/>
      <c r="H42" s="37"/>
      <c r="I42" s="37"/>
    </row>
    <row r="43" spans="1:9" ht="15.75" thickBot="1">
      <c r="A43" s="55"/>
      <c r="B43" s="56" t="s">
        <v>36</v>
      </c>
      <c r="C43" s="57">
        <f>SUM(C6:C42)</f>
        <v>33788.09</v>
      </c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2018-11-14T20:28:35Z</cp:lastPrinted>
  <dcterms:created xsi:type="dcterms:W3CDTF">2011-06-30T06:54:46Z</dcterms:created>
  <dcterms:modified xsi:type="dcterms:W3CDTF">2018-12-13T20:34:23Z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